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정일욱\직원공유폴더\★ 봉생재가장기요양센터\장기요양(회계)\예산서／사업계획서\2021년 예산서／사업계획서\4. 결산\홈페이지 공고\"/>
    </mc:Choice>
  </mc:AlternateContent>
  <xr:revisionPtr revIDLastSave="0" documentId="13_ncr:1_{D3998776-734E-4A86-A2C4-62E60F4C26C5}" xr6:coauthVersionLast="47" xr6:coauthVersionMax="47" xr10:uidLastSave="{00000000-0000-0000-0000-000000000000}"/>
  <bookViews>
    <workbookView xWindow="-120" yWindow="-120" windowWidth="29040" windowHeight="15840" tabRatio="691" xr2:uid="{00000000-000D-0000-FFFF-FFFF00000000}"/>
  </bookViews>
  <sheets>
    <sheet name="총괄표" sheetId="1" r:id="rId1"/>
  </sheets>
  <definedNames>
    <definedName name="_xlnm.Print_Area" localSheetId="0">총괄표!$A$1:$H$130</definedName>
  </definedNames>
  <calcPr calcId="181029" iterateDelta="1.0000000474974513E-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6" i="1" l="1"/>
  <c r="F127" i="1"/>
  <c r="F123" i="1"/>
  <c r="F53" i="1" l="1"/>
  <c r="F92" i="1"/>
  <c r="G81" i="1"/>
  <c r="G80" i="1"/>
  <c r="F81" i="1"/>
  <c r="F80" i="1"/>
  <c r="F66" i="1"/>
  <c r="F65" i="1"/>
  <c r="F112" i="1"/>
  <c r="F111" i="1"/>
  <c r="F79" i="1"/>
  <c r="H78" i="1"/>
  <c r="H77" i="1"/>
  <c r="F82" i="1" l="1"/>
  <c r="F113" i="1"/>
  <c r="H79" i="1"/>
  <c r="F64" i="1" l="1"/>
  <c r="H64" i="1" s="1"/>
  <c r="F58" i="1"/>
  <c r="H27" i="1"/>
  <c r="E129" i="1"/>
  <c r="E125" i="1"/>
  <c r="F122" i="1"/>
  <c r="H121" i="1"/>
  <c r="H120" i="1"/>
  <c r="F119" i="1"/>
  <c r="H118" i="1"/>
  <c r="H117" i="1"/>
  <c r="F115" i="1"/>
  <c r="F114" i="1"/>
  <c r="F110" i="1"/>
  <c r="H109" i="1"/>
  <c r="H108" i="1"/>
  <c r="F107" i="1"/>
  <c r="H106" i="1"/>
  <c r="H105" i="1"/>
  <c r="H111" i="1" s="1"/>
  <c r="F100" i="1"/>
  <c r="F103" i="1" s="1"/>
  <c r="F99" i="1"/>
  <c r="F102" i="1" s="1"/>
  <c r="F98" i="1"/>
  <c r="H97" i="1"/>
  <c r="H96" i="1"/>
  <c r="F95" i="1"/>
  <c r="H94" i="1"/>
  <c r="H93" i="1"/>
  <c r="H91" i="1"/>
  <c r="H90" i="1"/>
  <c r="F76" i="1"/>
  <c r="H75" i="1"/>
  <c r="H74" i="1"/>
  <c r="F73" i="1"/>
  <c r="H72" i="1"/>
  <c r="H71" i="1"/>
  <c r="F70" i="1"/>
  <c r="H69" i="1"/>
  <c r="H68" i="1"/>
  <c r="H63" i="1"/>
  <c r="H62" i="1"/>
  <c r="F61" i="1"/>
  <c r="H60" i="1"/>
  <c r="H59" i="1"/>
  <c r="H56" i="1"/>
  <c r="F54" i="1"/>
  <c r="F52" i="1"/>
  <c r="H51" i="1"/>
  <c r="H50" i="1"/>
  <c r="F49" i="1"/>
  <c r="H48" i="1"/>
  <c r="H47" i="1"/>
  <c r="F46" i="1"/>
  <c r="E46" i="1"/>
  <c r="H45" i="1"/>
  <c r="H44" i="1"/>
  <c r="F43" i="1"/>
  <c r="H42" i="1"/>
  <c r="H41" i="1"/>
  <c r="F31" i="1"/>
  <c r="F30" i="1"/>
  <c r="F29" i="1"/>
  <c r="H28" i="1"/>
  <c r="F26" i="1"/>
  <c r="H25" i="1"/>
  <c r="H24" i="1"/>
  <c r="F23" i="1"/>
  <c r="H22" i="1"/>
  <c r="H21" i="1"/>
  <c r="F19" i="1"/>
  <c r="F18" i="1"/>
  <c r="F17" i="1"/>
  <c r="H16" i="1"/>
  <c r="H15" i="1"/>
  <c r="F14" i="1"/>
  <c r="H13" i="1"/>
  <c r="H12" i="1"/>
  <c r="F10" i="1"/>
  <c r="F9" i="1"/>
  <c r="H9" i="1" s="1"/>
  <c r="F8" i="1"/>
  <c r="H8" i="1" s="1"/>
  <c r="H7" i="1"/>
  <c r="H6" i="1"/>
  <c r="H30" i="1" l="1"/>
  <c r="H58" i="1"/>
  <c r="H65" i="1"/>
  <c r="H81" i="1"/>
  <c r="H80" i="1"/>
  <c r="H112" i="1"/>
  <c r="H115" i="1" s="1"/>
  <c r="H76" i="1"/>
  <c r="H107" i="1"/>
  <c r="H43" i="1"/>
  <c r="H95" i="1"/>
  <c r="H29" i="1"/>
  <c r="H23" i="1"/>
  <c r="H26" i="1"/>
  <c r="H73" i="1"/>
  <c r="H92" i="1"/>
  <c r="H31" i="1"/>
  <c r="H32" i="1" s="1"/>
  <c r="F20" i="1"/>
  <c r="H122" i="1"/>
  <c r="H114" i="1"/>
  <c r="H110" i="1"/>
  <c r="H98" i="1"/>
  <c r="H99" i="1"/>
  <c r="H102" i="1" s="1"/>
  <c r="H70" i="1"/>
  <c r="F67" i="1"/>
  <c r="F83" i="1"/>
  <c r="F32" i="1"/>
  <c r="F34" i="1"/>
  <c r="H34" i="1" s="1"/>
  <c r="H10" i="1"/>
  <c r="H11" i="1" s="1"/>
  <c r="H17" i="1"/>
  <c r="H52" i="1"/>
  <c r="F55" i="1"/>
  <c r="H61" i="1"/>
  <c r="H100" i="1"/>
  <c r="H103" i="1" s="1"/>
  <c r="H53" i="1"/>
  <c r="H119" i="1"/>
  <c r="H18" i="1"/>
  <c r="H19" i="1"/>
  <c r="H46" i="1"/>
  <c r="H49" i="1"/>
  <c r="F11" i="1"/>
  <c r="F33" i="1"/>
  <c r="H33" i="1" s="1"/>
  <c r="F84" i="1"/>
  <c r="F124" i="1" s="1"/>
  <c r="F128" i="1" s="1"/>
  <c r="F129" i="1" s="1"/>
  <c r="F101" i="1"/>
  <c r="F104" i="1" s="1"/>
  <c r="H54" i="1"/>
  <c r="H66" i="1"/>
  <c r="F116" i="1"/>
  <c r="H14" i="1"/>
  <c r="H83" i="1" l="1"/>
  <c r="H127" i="1"/>
  <c r="H104" i="1"/>
  <c r="H82" i="1"/>
  <c r="H67" i="1"/>
  <c r="H116" i="1"/>
  <c r="H113" i="1"/>
  <c r="H101" i="1"/>
  <c r="H35" i="1"/>
  <c r="H20" i="1"/>
  <c r="H55" i="1"/>
  <c r="F35" i="1"/>
  <c r="F85" i="1"/>
  <c r="H84" i="1"/>
  <c r="H123" i="1" l="1"/>
  <c r="F125" i="1"/>
  <c r="H124" i="1"/>
  <c r="H85" i="1"/>
  <c r="H125" i="1" l="1"/>
  <c r="H128" i="1"/>
  <c r="H129" i="1" s="1"/>
</calcChain>
</file>

<file path=xl/sharedStrings.xml><?xml version="1.0" encoding="utf-8"?>
<sst xmlns="http://schemas.openxmlformats.org/spreadsheetml/2006/main" count="223" uniqueCount="75">
  <si>
    <t>항</t>
  </si>
  <si>
    <t>결산</t>
  </si>
  <si>
    <t>총 계</t>
  </si>
  <si>
    <t>(1)</t>
  </si>
  <si>
    <t xml:space="preserve"> </t>
  </si>
  <si>
    <t>(3)</t>
  </si>
  <si>
    <t>후원금</t>
  </si>
  <si>
    <t>계</t>
  </si>
  <si>
    <t>회의비</t>
  </si>
  <si>
    <t xml:space="preserve"> 관</t>
  </si>
  <si>
    <t>시설비</t>
  </si>
  <si>
    <t>합 계</t>
  </si>
  <si>
    <t>증감</t>
  </si>
  <si>
    <t>관</t>
  </si>
  <si>
    <t xml:space="preserve">  </t>
  </si>
  <si>
    <t>목</t>
  </si>
  <si>
    <t>이월금</t>
  </si>
  <si>
    <t>구분</t>
  </si>
  <si>
    <t>잡수입</t>
  </si>
  <si>
    <t>보조금</t>
  </si>
  <si>
    <t>예산</t>
  </si>
  <si>
    <t>사
업
비</t>
  </si>
  <si>
    <t>입
소
자
부
담
금</t>
  </si>
  <si>
    <t>본인부담금
수입</t>
  </si>
  <si>
    <t>(단위 : 원)</t>
  </si>
  <si>
    <t>이월금 포함 합계</t>
  </si>
  <si>
    <t>시
설
비</t>
  </si>
  <si>
    <t>재
산
조
성
비</t>
  </si>
  <si>
    <t>수용비및
수수료</t>
  </si>
  <si>
    <t>장기요양
급여수입</t>
  </si>
  <si>
    <t>요양보호사
관리비</t>
  </si>
  <si>
    <t>프로그램
사업비</t>
  </si>
  <si>
    <t>사
무
비</t>
  </si>
  <si>
    <t>복지서비스</t>
  </si>
  <si>
    <t>기관운영비</t>
  </si>
  <si>
    <t>시설부담금</t>
  </si>
  <si>
    <t>정부보조금</t>
  </si>
  <si>
    <t>급  여</t>
  </si>
  <si>
    <t>합   계</t>
  </si>
  <si>
    <t>총  계</t>
  </si>
  <si>
    <t>업무
추진비</t>
  </si>
  <si>
    <t xml:space="preserve"> 합 계</t>
  </si>
  <si>
    <t>입소비용</t>
  </si>
  <si>
    <t>직책보조비</t>
  </si>
  <si>
    <t>사업수입</t>
  </si>
  <si>
    <t>운
영
비</t>
  </si>
  <si>
    <t>합  계</t>
  </si>
  <si>
    <t>잡
수
입</t>
  </si>
  <si>
    <t>가산금수입</t>
  </si>
  <si>
    <t>인
건
비</t>
  </si>
  <si>
    <t>(세  입)</t>
    <phoneticPr fontId="1" type="noConversion"/>
  </si>
  <si>
    <r>
      <rPr>
        <b/>
        <sz val="9"/>
        <color rgb="FF000000"/>
        <rFont val="맑은 고딕"/>
        <family val="3"/>
        <charset val="129"/>
      </rPr>
      <t>(세  출)</t>
    </r>
    <r>
      <rPr>
        <sz val="9"/>
        <color rgb="FF000000"/>
        <rFont val="맑은 고딕"/>
        <family val="3"/>
        <charset val="129"/>
      </rPr>
      <t xml:space="preserve">                                                                                                                                                    (단위: 원)</t>
    </r>
    <phoneticPr fontId="1" type="noConversion"/>
  </si>
  <si>
    <t>과목</t>
    <phoneticPr fontId="1" type="noConversion"/>
  </si>
  <si>
    <t>(단위 : 원)</t>
    <phoneticPr fontId="1" type="noConversion"/>
  </si>
  <si>
    <t>차량비</t>
    <phoneticPr fontId="1" type="noConversion"/>
  </si>
  <si>
    <t>시설장비
유지비</t>
    <phoneticPr fontId="1" type="noConversion"/>
  </si>
  <si>
    <t>요
양
급
여
수
입</t>
    <phoneticPr fontId="1" type="noConversion"/>
  </si>
  <si>
    <t>예금이자수입</t>
    <phoneticPr fontId="1" type="noConversion"/>
  </si>
  <si>
    <t>기타잡수입</t>
    <phoneticPr fontId="1" type="noConversion"/>
  </si>
  <si>
    <t>각종수당</t>
    <phoneticPr fontId="1" type="noConversion"/>
  </si>
  <si>
    <t>사회보험
기관부담</t>
    <phoneticPr fontId="1" type="noConversion"/>
  </si>
  <si>
    <t>기타운영비</t>
    <phoneticPr fontId="1" type="noConversion"/>
  </si>
  <si>
    <t>공공요금 및
제세공과금</t>
    <phoneticPr fontId="1" type="noConversion"/>
  </si>
  <si>
    <t>재산취득비</t>
    <phoneticPr fontId="1" type="noConversion"/>
  </si>
  <si>
    <t>잡지출</t>
    <phoneticPr fontId="1" type="noConversion"/>
  </si>
  <si>
    <t>잡치출</t>
    <phoneticPr fontId="1" type="noConversion"/>
  </si>
  <si>
    <t>예비비</t>
    <phoneticPr fontId="1" type="noConversion"/>
  </si>
  <si>
    <t>(세  출)</t>
    <phoneticPr fontId="1" type="noConversion"/>
  </si>
  <si>
    <t>과목</t>
    <phoneticPr fontId="1" type="noConversion"/>
  </si>
  <si>
    <t xml:space="preserve">   2021년 봉생재가장기요양센터 세입·세출 결산서</t>
    <phoneticPr fontId="1" type="noConversion"/>
  </si>
  <si>
    <t xml:space="preserve"> (2021. 01. 01. ~ 2021. 12. 31.)</t>
    <phoneticPr fontId="1" type="noConversion"/>
  </si>
  <si>
    <t>이월금</t>
    <phoneticPr fontId="1" type="noConversion"/>
  </si>
  <si>
    <t>이
월
금</t>
    <phoneticPr fontId="1" type="noConversion"/>
  </si>
  <si>
    <t>전년도이월금</t>
    <phoneticPr fontId="1" type="noConversion"/>
  </si>
  <si>
    <t>퇴직적립금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</si>
</sst>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(#\)"/>
    <numFmt numFmtId="177" formatCode="#,##0_ "/>
  </numFmts>
  <fonts count="9" x14ac:knownFonts="1">
    <font>
      <sz val="11"/>
      <color rgb="FF000000"/>
      <name val="돋움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b/>
      <sz val="16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0" tint="-0.34998626667073579"/>
      </bottom>
      <diagonal/>
    </border>
    <border>
      <left style="thin">
        <color theme="1"/>
      </left>
      <right style="thin">
        <color theme="1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1"/>
      </left>
      <right style="thin">
        <color theme="1"/>
      </right>
      <top style="hair">
        <color theme="0" tint="-0.34998626667073579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hair">
        <color theme="0" tint="-0.34998626667073579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hair">
        <color theme="0" tint="-0.34998626667073579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hair">
        <color theme="0" tint="-0.34998626667073579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hair">
        <color theme="0" tint="-0.34998626667073579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hair">
        <color theme="0" tint="-0.34998626667073579"/>
      </top>
      <bottom style="medium">
        <color theme="1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 applyNumberFormat="1">
      <alignment vertical="center"/>
    </xf>
    <xf numFmtId="0" fontId="2" fillId="0" borderId="0" xfId="0" applyNumberFormat="1" applyFont="1">
      <alignment vertical="center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3" fillId="0" borderId="11" xfId="0" applyNumberFormat="1" applyFont="1" applyFill="1" applyBorder="1" applyAlignment="1" applyProtection="1">
      <alignment vertical="center"/>
    </xf>
    <xf numFmtId="0" fontId="3" fillId="0" borderId="11" xfId="0" applyNumberFormat="1" applyFont="1" applyFill="1" applyBorder="1" applyAlignment="1" applyProtection="1">
      <alignment horizontal="right"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177" fontId="3" fillId="0" borderId="6" xfId="0" applyNumberFormat="1" applyFont="1" applyFill="1" applyBorder="1" applyAlignment="1" applyProtection="1">
      <alignment horizontal="right" vertical="center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177" fontId="3" fillId="0" borderId="7" xfId="0" applyNumberFormat="1" applyFont="1" applyFill="1" applyBorder="1" applyAlignment="1" applyProtection="1">
      <alignment horizontal="right" vertical="center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177" fontId="3" fillId="0" borderId="8" xfId="0" applyNumberFormat="1" applyFont="1" applyFill="1" applyBorder="1" applyAlignment="1" applyProtection="1">
      <alignment horizontal="right" vertical="center"/>
    </xf>
    <xf numFmtId="0" fontId="6" fillId="3" borderId="6" xfId="0" applyNumberFormat="1" applyFont="1" applyFill="1" applyBorder="1" applyAlignment="1" applyProtection="1">
      <alignment horizontal="center" vertical="center" wrapText="1"/>
    </xf>
    <xf numFmtId="177" fontId="6" fillId="3" borderId="6" xfId="0" applyNumberFormat="1" applyFont="1" applyFill="1" applyBorder="1" applyAlignment="1" applyProtection="1">
      <alignment horizontal="right" vertical="center"/>
    </xf>
    <xf numFmtId="0" fontId="6" fillId="3" borderId="7" xfId="0" applyNumberFormat="1" applyFont="1" applyFill="1" applyBorder="1" applyAlignment="1" applyProtection="1">
      <alignment horizontal="center" vertical="center" wrapText="1"/>
    </xf>
    <xf numFmtId="177" fontId="6" fillId="3" borderId="7" xfId="0" applyNumberFormat="1" applyFont="1" applyFill="1" applyBorder="1" applyAlignment="1" applyProtection="1">
      <alignment horizontal="right" vertical="center"/>
    </xf>
    <xf numFmtId="0" fontId="6" fillId="3" borderId="8" xfId="0" applyNumberFormat="1" applyFont="1" applyFill="1" applyBorder="1" applyAlignment="1" applyProtection="1">
      <alignment horizontal="center" vertical="center" wrapText="1"/>
    </xf>
    <xf numFmtId="177" fontId="6" fillId="3" borderId="8" xfId="0" applyNumberFormat="1" applyFont="1" applyFill="1" applyBorder="1" applyAlignment="1" applyProtection="1">
      <alignment horizontal="right" vertical="center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6" fillId="5" borderId="6" xfId="0" applyNumberFormat="1" applyFont="1" applyFill="1" applyBorder="1" applyAlignment="1" applyProtection="1">
      <alignment horizontal="center" vertical="center" wrapText="1"/>
    </xf>
    <xf numFmtId="177" fontId="6" fillId="5" borderId="6" xfId="0" applyNumberFormat="1" applyFont="1" applyFill="1" applyBorder="1" applyAlignment="1" applyProtection="1">
      <alignment horizontal="right" vertical="center"/>
    </xf>
    <xf numFmtId="0" fontId="6" fillId="5" borderId="7" xfId="0" applyNumberFormat="1" applyFont="1" applyFill="1" applyBorder="1" applyAlignment="1" applyProtection="1">
      <alignment horizontal="center" vertical="center" wrapText="1"/>
    </xf>
    <xf numFmtId="177" fontId="6" fillId="5" borderId="7" xfId="0" applyNumberFormat="1" applyFont="1" applyFill="1" applyBorder="1" applyAlignment="1" applyProtection="1">
      <alignment horizontal="right" vertical="center"/>
    </xf>
    <xf numFmtId="0" fontId="6" fillId="5" borderId="8" xfId="0" applyNumberFormat="1" applyFont="1" applyFill="1" applyBorder="1" applyAlignment="1" applyProtection="1">
      <alignment horizontal="center" vertical="center" wrapText="1"/>
    </xf>
    <xf numFmtId="177" fontId="6" fillId="5" borderId="8" xfId="0" applyNumberFormat="1" applyFont="1" applyFill="1" applyBorder="1" applyAlignment="1" applyProtection="1">
      <alignment horizontal="right" vertical="center"/>
    </xf>
    <xf numFmtId="0" fontId="3" fillId="4" borderId="6" xfId="0" applyNumberFormat="1" applyFont="1" applyFill="1" applyBorder="1" applyAlignment="1" applyProtection="1">
      <alignment horizontal="center" vertical="center" wrapText="1"/>
    </xf>
    <xf numFmtId="177" fontId="3" fillId="4" borderId="6" xfId="0" applyNumberFormat="1" applyFont="1" applyFill="1" applyBorder="1" applyAlignment="1" applyProtection="1">
      <alignment horizontal="right" vertical="center"/>
    </xf>
    <xf numFmtId="0" fontId="3" fillId="4" borderId="7" xfId="0" applyNumberFormat="1" applyFont="1" applyFill="1" applyBorder="1" applyAlignment="1" applyProtection="1">
      <alignment horizontal="center" vertical="center" wrapText="1"/>
    </xf>
    <xf numFmtId="177" fontId="3" fillId="4" borderId="7" xfId="0" applyNumberFormat="1" applyFont="1" applyFill="1" applyBorder="1" applyAlignment="1" applyProtection="1">
      <alignment horizontal="right" vertical="center"/>
    </xf>
    <xf numFmtId="0" fontId="3" fillId="4" borderId="8" xfId="0" applyNumberFormat="1" applyFont="1" applyFill="1" applyBorder="1" applyAlignment="1" applyProtection="1">
      <alignment horizontal="center" vertical="center" wrapText="1"/>
    </xf>
    <xf numFmtId="177" fontId="3" fillId="4" borderId="8" xfId="0" applyNumberFormat="1" applyFont="1" applyFill="1" applyBorder="1" applyAlignment="1" applyProtection="1">
      <alignment horizontal="right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177" fontId="3" fillId="0" borderId="5" xfId="0" applyNumberFormat="1" applyFont="1" applyFill="1" applyBorder="1" applyAlignment="1" applyProtection="1">
      <alignment horizontal="right" vertical="center"/>
    </xf>
    <xf numFmtId="0" fontId="6" fillId="3" borderId="10" xfId="0" applyNumberFormat="1" applyFont="1" applyFill="1" applyBorder="1" applyAlignment="1" applyProtection="1">
      <alignment horizontal="center" vertical="center" wrapText="1"/>
    </xf>
    <xf numFmtId="177" fontId="6" fillId="3" borderId="10" xfId="0" applyNumberFormat="1" applyFont="1" applyFill="1" applyBorder="1" applyAlignment="1" applyProtection="1">
      <alignment horizontal="right" vertical="center"/>
    </xf>
    <xf numFmtId="177" fontId="6" fillId="3" borderId="14" xfId="0" applyNumberFormat="1" applyFont="1" applyFill="1" applyBorder="1" applyAlignment="1" applyProtection="1">
      <alignment horizontal="right" vertical="center"/>
    </xf>
    <xf numFmtId="177" fontId="6" fillId="3" borderId="16" xfId="0" applyNumberFormat="1" applyFont="1" applyFill="1" applyBorder="1" applyAlignment="1" applyProtection="1">
      <alignment horizontal="right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177" fontId="6" fillId="3" borderId="9" xfId="0" applyNumberFormat="1" applyFont="1" applyFill="1" applyBorder="1" applyAlignment="1" applyProtection="1">
      <alignment horizontal="right" vertical="center"/>
    </xf>
    <xf numFmtId="177" fontId="6" fillId="3" borderId="18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4" borderId="7" xfId="0" applyNumberFormat="1" applyFont="1" applyFill="1" applyBorder="1" applyAlignment="1">
      <alignment horizontal="center" vertical="center" wrapText="1"/>
    </xf>
    <xf numFmtId="0" fontId="3" fillId="4" borderId="8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177" fontId="3" fillId="0" borderId="12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6" fillId="5" borderId="1" xfId="0" applyNumberFormat="1" applyFont="1" applyFill="1" applyBorder="1" applyAlignment="1" applyProtection="1">
      <alignment horizontal="center" vertical="center" wrapText="1"/>
    </xf>
    <xf numFmtId="0" fontId="6" fillId="3" borderId="13" xfId="0" applyNumberFormat="1" applyFont="1" applyFill="1" applyBorder="1" applyAlignment="1" applyProtection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17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176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표준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H130"/>
  <sheetViews>
    <sheetView showGridLines="0" tabSelected="1" view="pageBreakPreview" zoomScaleNormal="100" zoomScaleSheetLayoutView="100" workbookViewId="0">
      <selection activeCell="A2" sqref="A2:H2"/>
    </sheetView>
  </sheetViews>
  <sheetFormatPr defaultColWidth="8.88671875" defaultRowHeight="16.5" x14ac:dyDescent="0.15"/>
  <cols>
    <col min="1" max="1" width="7.33203125" style="1" customWidth="1"/>
    <col min="2" max="2" width="7.44140625" style="1" customWidth="1"/>
    <col min="3" max="3" width="10" style="1" customWidth="1"/>
    <col min="4" max="4" width="10.109375" style="1" customWidth="1"/>
    <col min="5" max="5" width="9.77734375" style="1" customWidth="1"/>
    <col min="6" max="6" width="10.6640625" style="1" customWidth="1"/>
    <col min="7" max="7" width="10.21875" style="1" customWidth="1"/>
    <col min="8" max="8" width="12.6640625" style="1" customWidth="1"/>
    <col min="9" max="16384" width="8.88671875" style="1"/>
  </cols>
  <sheetData>
    <row r="1" spans="1:8" ht="39.950000000000003" customHeight="1" x14ac:dyDescent="0.15">
      <c r="A1" s="53" t="s">
        <v>69</v>
      </c>
      <c r="B1" s="53"/>
      <c r="C1" s="53"/>
      <c r="D1" s="53"/>
      <c r="E1" s="53"/>
      <c r="F1" s="53"/>
      <c r="G1" s="53"/>
      <c r="H1" s="53"/>
    </row>
    <row r="2" spans="1:8" ht="24.95" customHeight="1" x14ac:dyDescent="0.15">
      <c r="A2" s="68" t="s">
        <v>70</v>
      </c>
      <c r="B2" s="69"/>
      <c r="C2" s="69"/>
      <c r="D2" s="69"/>
      <c r="E2" s="69"/>
      <c r="F2" s="69"/>
      <c r="G2" s="69"/>
      <c r="H2" s="69"/>
    </row>
    <row r="3" spans="1:8" ht="24.95" customHeight="1" x14ac:dyDescent="0.15">
      <c r="A3" s="7" t="s">
        <v>50</v>
      </c>
      <c r="B3" s="3" t="s">
        <v>4</v>
      </c>
      <c r="C3" s="3" t="s">
        <v>4</v>
      </c>
      <c r="D3" s="3" t="s">
        <v>4</v>
      </c>
      <c r="E3" s="3" t="s">
        <v>4</v>
      </c>
      <c r="F3" s="3" t="s">
        <v>4</v>
      </c>
      <c r="G3" s="3" t="s">
        <v>4</v>
      </c>
      <c r="H3" s="4" t="s">
        <v>53</v>
      </c>
    </row>
    <row r="4" spans="1:8" ht="20.100000000000001" customHeight="1" x14ac:dyDescent="0.15">
      <c r="A4" s="54" t="s">
        <v>52</v>
      </c>
      <c r="B4" s="54"/>
      <c r="C4" s="54"/>
      <c r="D4" s="54" t="s">
        <v>17</v>
      </c>
      <c r="E4" s="54" t="s">
        <v>36</v>
      </c>
      <c r="F4" s="54" t="s">
        <v>35</v>
      </c>
      <c r="G4" s="54" t="s">
        <v>6</v>
      </c>
      <c r="H4" s="54" t="s">
        <v>7</v>
      </c>
    </row>
    <row r="5" spans="1:8" ht="20.100000000000001" customHeight="1" x14ac:dyDescent="0.15">
      <c r="A5" s="46" t="s">
        <v>13</v>
      </c>
      <c r="B5" s="46" t="s">
        <v>0</v>
      </c>
      <c r="C5" s="46" t="s">
        <v>15</v>
      </c>
      <c r="D5" s="54"/>
      <c r="E5" s="54"/>
      <c r="F5" s="54"/>
      <c r="G5" s="54"/>
      <c r="H5" s="54"/>
    </row>
    <row r="6" spans="1:8" ht="18" customHeight="1" x14ac:dyDescent="0.15">
      <c r="A6" s="55" t="s">
        <v>22</v>
      </c>
      <c r="B6" s="55" t="s">
        <v>42</v>
      </c>
      <c r="C6" s="55" t="s">
        <v>23</v>
      </c>
      <c r="D6" s="10" t="s">
        <v>20</v>
      </c>
      <c r="E6" s="11">
        <v>0</v>
      </c>
      <c r="F6" s="11">
        <v>21300000</v>
      </c>
      <c r="G6" s="11">
        <v>0</v>
      </c>
      <c r="H6" s="11">
        <f>F6</f>
        <v>21300000</v>
      </c>
    </row>
    <row r="7" spans="1:8" ht="18" customHeight="1" x14ac:dyDescent="0.15">
      <c r="A7" s="55"/>
      <c r="B7" s="55"/>
      <c r="C7" s="55"/>
      <c r="D7" s="12" t="s">
        <v>1</v>
      </c>
      <c r="E7" s="13">
        <v>0</v>
      </c>
      <c r="F7" s="13">
        <v>20863980</v>
      </c>
      <c r="G7" s="13">
        <v>0</v>
      </c>
      <c r="H7" s="13">
        <f>F7</f>
        <v>20863980</v>
      </c>
    </row>
    <row r="8" spans="1:8" ht="18" customHeight="1" x14ac:dyDescent="0.15">
      <c r="A8" s="55"/>
      <c r="B8" s="55"/>
      <c r="C8" s="55"/>
      <c r="D8" s="14" t="s">
        <v>12</v>
      </c>
      <c r="E8" s="15">
        <v>0</v>
      </c>
      <c r="F8" s="15">
        <f>F7-F6</f>
        <v>-436020</v>
      </c>
      <c r="G8" s="15">
        <v>0</v>
      </c>
      <c r="H8" s="15">
        <f>F8</f>
        <v>-436020</v>
      </c>
    </row>
    <row r="9" spans="1:8" ht="18" customHeight="1" x14ac:dyDescent="0.15">
      <c r="A9" s="55"/>
      <c r="B9" s="58" t="s">
        <v>46</v>
      </c>
      <c r="C9" s="58"/>
      <c r="D9" s="31" t="s">
        <v>20</v>
      </c>
      <c r="E9" s="32">
        <v>0</v>
      </c>
      <c r="F9" s="32">
        <f>F6</f>
        <v>21300000</v>
      </c>
      <c r="G9" s="32">
        <v>0</v>
      </c>
      <c r="H9" s="32">
        <f>F9</f>
        <v>21300000</v>
      </c>
    </row>
    <row r="10" spans="1:8" ht="18" customHeight="1" x14ac:dyDescent="0.15">
      <c r="A10" s="55"/>
      <c r="B10" s="58"/>
      <c r="C10" s="58"/>
      <c r="D10" s="33" t="s">
        <v>1</v>
      </c>
      <c r="E10" s="34">
        <v>0</v>
      </c>
      <c r="F10" s="34">
        <f>F7</f>
        <v>20863980</v>
      </c>
      <c r="G10" s="34">
        <v>0</v>
      </c>
      <c r="H10" s="34">
        <f>F10</f>
        <v>20863980</v>
      </c>
    </row>
    <row r="11" spans="1:8" ht="18" customHeight="1" x14ac:dyDescent="0.15">
      <c r="A11" s="55"/>
      <c r="B11" s="58"/>
      <c r="C11" s="58"/>
      <c r="D11" s="35" t="s">
        <v>12</v>
      </c>
      <c r="E11" s="36">
        <v>0</v>
      </c>
      <c r="F11" s="36">
        <f>F10-F9</f>
        <v>-436020</v>
      </c>
      <c r="G11" s="36">
        <v>0</v>
      </c>
      <c r="H11" s="36">
        <f>H10-H9</f>
        <v>-436020</v>
      </c>
    </row>
    <row r="12" spans="1:8" ht="18" customHeight="1" x14ac:dyDescent="0.15">
      <c r="A12" s="55" t="s">
        <v>56</v>
      </c>
      <c r="B12" s="55" t="s">
        <v>44</v>
      </c>
      <c r="C12" s="55" t="s">
        <v>29</v>
      </c>
      <c r="D12" s="10" t="s">
        <v>20</v>
      </c>
      <c r="E12" s="11">
        <v>0</v>
      </c>
      <c r="F12" s="11">
        <v>393600000</v>
      </c>
      <c r="G12" s="11">
        <v>0</v>
      </c>
      <c r="H12" s="11">
        <f>F12</f>
        <v>393600000</v>
      </c>
    </row>
    <row r="13" spans="1:8" ht="18" customHeight="1" x14ac:dyDescent="0.15">
      <c r="A13" s="55"/>
      <c r="B13" s="55"/>
      <c r="C13" s="55"/>
      <c r="D13" s="12" t="s">
        <v>1</v>
      </c>
      <c r="E13" s="13">
        <v>0</v>
      </c>
      <c r="F13" s="13">
        <v>393584840</v>
      </c>
      <c r="G13" s="13">
        <v>0</v>
      </c>
      <c r="H13" s="13">
        <f>F13</f>
        <v>393584840</v>
      </c>
    </row>
    <row r="14" spans="1:8" ht="18" customHeight="1" x14ac:dyDescent="0.15">
      <c r="A14" s="55"/>
      <c r="B14" s="55"/>
      <c r="C14" s="55"/>
      <c r="D14" s="14" t="s">
        <v>12</v>
      </c>
      <c r="E14" s="15">
        <v>0</v>
      </c>
      <c r="F14" s="15">
        <f>F13-F12</f>
        <v>-15160</v>
      </c>
      <c r="G14" s="15">
        <v>0</v>
      </c>
      <c r="H14" s="15">
        <f>H13-H12</f>
        <v>-15160</v>
      </c>
    </row>
    <row r="15" spans="1:8" ht="18" customHeight="1" x14ac:dyDescent="0.15">
      <c r="A15" s="55"/>
      <c r="B15" s="55"/>
      <c r="C15" s="55" t="s">
        <v>48</v>
      </c>
      <c r="D15" s="10" t="s">
        <v>20</v>
      </c>
      <c r="E15" s="11">
        <v>0</v>
      </c>
      <c r="F15" s="11">
        <v>36900000</v>
      </c>
      <c r="G15" s="11">
        <v>0</v>
      </c>
      <c r="H15" s="11">
        <f>F15</f>
        <v>36900000</v>
      </c>
    </row>
    <row r="16" spans="1:8" ht="18" customHeight="1" x14ac:dyDescent="0.15">
      <c r="A16" s="55"/>
      <c r="B16" s="55"/>
      <c r="C16" s="55"/>
      <c r="D16" s="12" t="s">
        <v>1</v>
      </c>
      <c r="E16" s="13">
        <v>0</v>
      </c>
      <c r="F16" s="13">
        <v>36841930</v>
      </c>
      <c r="G16" s="13">
        <v>0</v>
      </c>
      <c r="H16" s="13">
        <f>F16</f>
        <v>36841930</v>
      </c>
    </row>
    <row r="17" spans="1:8" ht="18" customHeight="1" x14ac:dyDescent="0.15">
      <c r="A17" s="55"/>
      <c r="B17" s="55"/>
      <c r="C17" s="55"/>
      <c r="D17" s="14" t="s">
        <v>12</v>
      </c>
      <c r="E17" s="15">
        <v>0</v>
      </c>
      <c r="F17" s="15">
        <f>F16-F15</f>
        <v>-58070</v>
      </c>
      <c r="G17" s="15">
        <v>0</v>
      </c>
      <c r="H17" s="15">
        <f>H16-H15</f>
        <v>-58070</v>
      </c>
    </row>
    <row r="18" spans="1:8" ht="18" customHeight="1" x14ac:dyDescent="0.15">
      <c r="A18" s="55"/>
      <c r="B18" s="58" t="s">
        <v>38</v>
      </c>
      <c r="C18" s="58"/>
      <c r="D18" s="31" t="s">
        <v>20</v>
      </c>
      <c r="E18" s="32">
        <v>0</v>
      </c>
      <c r="F18" s="32">
        <f>F12+F15</f>
        <v>430500000</v>
      </c>
      <c r="G18" s="32">
        <v>0</v>
      </c>
      <c r="H18" s="32">
        <f>H12+H15</f>
        <v>430500000</v>
      </c>
    </row>
    <row r="19" spans="1:8" ht="18" customHeight="1" x14ac:dyDescent="0.15">
      <c r="A19" s="55"/>
      <c r="B19" s="58"/>
      <c r="C19" s="58"/>
      <c r="D19" s="33" t="s">
        <v>1</v>
      </c>
      <c r="E19" s="34">
        <v>0</v>
      </c>
      <c r="F19" s="34">
        <f>F13+F16</f>
        <v>430426770</v>
      </c>
      <c r="G19" s="34">
        <v>0</v>
      </c>
      <c r="H19" s="34">
        <f>H13+H16</f>
        <v>430426770</v>
      </c>
    </row>
    <row r="20" spans="1:8" ht="18" customHeight="1" x14ac:dyDescent="0.15">
      <c r="A20" s="55"/>
      <c r="B20" s="58"/>
      <c r="C20" s="58"/>
      <c r="D20" s="35" t="s">
        <v>12</v>
      </c>
      <c r="E20" s="36">
        <v>0</v>
      </c>
      <c r="F20" s="36">
        <f>F19-F18</f>
        <v>-73230</v>
      </c>
      <c r="G20" s="36">
        <v>0</v>
      </c>
      <c r="H20" s="36">
        <f>H19-H18</f>
        <v>-73230</v>
      </c>
    </row>
    <row r="21" spans="1:8" ht="18" customHeight="1" x14ac:dyDescent="0.15">
      <c r="A21" s="55" t="s">
        <v>72</v>
      </c>
      <c r="B21" s="55" t="s">
        <v>71</v>
      </c>
      <c r="C21" s="55" t="s">
        <v>73</v>
      </c>
      <c r="D21" s="10" t="s">
        <v>20</v>
      </c>
      <c r="E21" s="11">
        <v>0</v>
      </c>
      <c r="F21" s="11">
        <v>53746016</v>
      </c>
      <c r="G21" s="11">
        <v>0</v>
      </c>
      <c r="H21" s="11">
        <f>F21</f>
        <v>53746016</v>
      </c>
    </row>
    <row r="22" spans="1:8" ht="18" customHeight="1" x14ac:dyDescent="0.15">
      <c r="A22" s="55"/>
      <c r="B22" s="55"/>
      <c r="C22" s="55"/>
      <c r="D22" s="12" t="s">
        <v>1</v>
      </c>
      <c r="E22" s="13">
        <v>0</v>
      </c>
      <c r="F22" s="13">
        <v>53746016</v>
      </c>
      <c r="G22" s="13">
        <v>0</v>
      </c>
      <c r="H22" s="13">
        <f>F22</f>
        <v>53746016</v>
      </c>
    </row>
    <row r="23" spans="1:8" ht="18" customHeight="1" x14ac:dyDescent="0.15">
      <c r="A23" s="55"/>
      <c r="B23" s="55"/>
      <c r="C23" s="55"/>
      <c r="D23" s="14" t="s">
        <v>12</v>
      </c>
      <c r="E23" s="15">
        <v>0</v>
      </c>
      <c r="F23" s="15">
        <f>F22-F21</f>
        <v>0</v>
      </c>
      <c r="G23" s="15">
        <v>0</v>
      </c>
      <c r="H23" s="15">
        <f>H22-H21</f>
        <v>0</v>
      </c>
    </row>
    <row r="24" spans="1:8" ht="18" customHeight="1" x14ac:dyDescent="0.15">
      <c r="A24" s="55" t="s">
        <v>47</v>
      </c>
      <c r="B24" s="55" t="s">
        <v>18</v>
      </c>
      <c r="C24" s="55" t="s">
        <v>57</v>
      </c>
      <c r="D24" s="10" t="s">
        <v>20</v>
      </c>
      <c r="E24" s="11">
        <v>0</v>
      </c>
      <c r="F24" s="11">
        <v>43984</v>
      </c>
      <c r="G24" s="11">
        <v>0</v>
      </c>
      <c r="H24" s="11">
        <f>F24</f>
        <v>43984</v>
      </c>
    </row>
    <row r="25" spans="1:8" ht="18" customHeight="1" x14ac:dyDescent="0.15">
      <c r="A25" s="55"/>
      <c r="B25" s="55"/>
      <c r="C25" s="55"/>
      <c r="D25" s="12" t="s">
        <v>1</v>
      </c>
      <c r="E25" s="13">
        <v>0</v>
      </c>
      <c r="F25" s="13">
        <v>44843</v>
      </c>
      <c r="G25" s="13">
        <v>0</v>
      </c>
      <c r="H25" s="13">
        <f>F25</f>
        <v>44843</v>
      </c>
    </row>
    <row r="26" spans="1:8" ht="18" customHeight="1" x14ac:dyDescent="0.15">
      <c r="A26" s="55"/>
      <c r="B26" s="55"/>
      <c r="C26" s="55"/>
      <c r="D26" s="14" t="s">
        <v>12</v>
      </c>
      <c r="E26" s="15">
        <v>0</v>
      </c>
      <c r="F26" s="15">
        <f>F25-F24</f>
        <v>859</v>
      </c>
      <c r="G26" s="15">
        <v>0</v>
      </c>
      <c r="H26" s="15">
        <f>H25-H24</f>
        <v>859</v>
      </c>
    </row>
    <row r="27" spans="1:8" ht="18" customHeight="1" x14ac:dyDescent="0.15">
      <c r="A27" s="55"/>
      <c r="B27" s="55"/>
      <c r="C27" s="55" t="s">
        <v>58</v>
      </c>
      <c r="D27" s="10" t="s">
        <v>20</v>
      </c>
      <c r="E27" s="11">
        <v>0</v>
      </c>
      <c r="F27" s="11">
        <v>8600000</v>
      </c>
      <c r="G27" s="11">
        <v>0</v>
      </c>
      <c r="H27" s="11">
        <f>F27</f>
        <v>8600000</v>
      </c>
    </row>
    <row r="28" spans="1:8" ht="18" customHeight="1" x14ac:dyDescent="0.15">
      <c r="A28" s="55"/>
      <c r="B28" s="55"/>
      <c r="C28" s="55"/>
      <c r="D28" s="12" t="s">
        <v>1</v>
      </c>
      <c r="E28" s="13">
        <v>0</v>
      </c>
      <c r="F28" s="13">
        <v>8538000</v>
      </c>
      <c r="G28" s="13">
        <v>0</v>
      </c>
      <c r="H28" s="13">
        <f>F28</f>
        <v>8538000</v>
      </c>
    </row>
    <row r="29" spans="1:8" ht="18" customHeight="1" x14ac:dyDescent="0.15">
      <c r="A29" s="55"/>
      <c r="B29" s="55"/>
      <c r="C29" s="55"/>
      <c r="D29" s="14" t="s">
        <v>12</v>
      </c>
      <c r="E29" s="15">
        <v>0</v>
      </c>
      <c r="F29" s="15">
        <f>F28-F27</f>
        <v>-62000</v>
      </c>
      <c r="G29" s="15">
        <v>0</v>
      </c>
      <c r="H29" s="15">
        <f>H28-H27</f>
        <v>-62000</v>
      </c>
    </row>
    <row r="30" spans="1:8" ht="18" customHeight="1" x14ac:dyDescent="0.15">
      <c r="A30" s="55"/>
      <c r="B30" s="58" t="s">
        <v>46</v>
      </c>
      <c r="C30" s="58"/>
      <c r="D30" s="31" t="s">
        <v>20</v>
      </c>
      <c r="E30" s="32">
        <v>0</v>
      </c>
      <c r="F30" s="32">
        <f>F24+F27</f>
        <v>8643984</v>
      </c>
      <c r="G30" s="32">
        <v>0</v>
      </c>
      <c r="H30" s="32">
        <f>H24+H27</f>
        <v>8643984</v>
      </c>
    </row>
    <row r="31" spans="1:8" ht="18" customHeight="1" x14ac:dyDescent="0.15">
      <c r="A31" s="55"/>
      <c r="B31" s="58"/>
      <c r="C31" s="58"/>
      <c r="D31" s="33" t="s">
        <v>1</v>
      </c>
      <c r="E31" s="34">
        <v>0</v>
      </c>
      <c r="F31" s="34">
        <f>F25+F28</f>
        <v>8582843</v>
      </c>
      <c r="G31" s="34">
        <v>0</v>
      </c>
      <c r="H31" s="34">
        <f>H25+H28</f>
        <v>8582843</v>
      </c>
    </row>
    <row r="32" spans="1:8" ht="18" customHeight="1" x14ac:dyDescent="0.15">
      <c r="A32" s="55"/>
      <c r="B32" s="58"/>
      <c r="C32" s="58"/>
      <c r="D32" s="35" t="s">
        <v>12</v>
      </c>
      <c r="E32" s="36">
        <v>0</v>
      </c>
      <c r="F32" s="36">
        <f>F31-F30</f>
        <v>-61141</v>
      </c>
      <c r="G32" s="36">
        <v>0</v>
      </c>
      <c r="H32" s="36">
        <f>H31-H30</f>
        <v>-61141</v>
      </c>
    </row>
    <row r="33" spans="1:8" ht="18" customHeight="1" x14ac:dyDescent="0.15">
      <c r="A33" s="63" t="s">
        <v>39</v>
      </c>
      <c r="B33" s="63"/>
      <c r="C33" s="63"/>
      <c r="D33" s="16" t="s">
        <v>20</v>
      </c>
      <c r="E33" s="17">
        <v>0</v>
      </c>
      <c r="F33" s="17">
        <f>F9+F18+F21+F30</f>
        <v>514190000</v>
      </c>
      <c r="G33" s="17">
        <v>0</v>
      </c>
      <c r="H33" s="17">
        <f>E33+F33</f>
        <v>514190000</v>
      </c>
    </row>
    <row r="34" spans="1:8" ht="18" customHeight="1" x14ac:dyDescent="0.15">
      <c r="A34" s="63"/>
      <c r="B34" s="63"/>
      <c r="C34" s="63"/>
      <c r="D34" s="18" t="s">
        <v>1</v>
      </c>
      <c r="E34" s="19">
        <v>0</v>
      </c>
      <c r="F34" s="19">
        <f>F10+F19+F22+F31</f>
        <v>513619609</v>
      </c>
      <c r="G34" s="19">
        <v>0</v>
      </c>
      <c r="H34" s="19">
        <f>E34+F34</f>
        <v>513619609</v>
      </c>
    </row>
    <row r="35" spans="1:8" ht="18" customHeight="1" x14ac:dyDescent="0.15">
      <c r="A35" s="63"/>
      <c r="B35" s="63"/>
      <c r="C35" s="63"/>
      <c r="D35" s="20" t="s">
        <v>12</v>
      </c>
      <c r="E35" s="21">
        <v>0</v>
      </c>
      <c r="F35" s="21">
        <f>F34-F33</f>
        <v>-570391</v>
      </c>
      <c r="G35" s="21">
        <v>0</v>
      </c>
      <c r="H35" s="21">
        <f>H34-H33</f>
        <v>-570391</v>
      </c>
    </row>
    <row r="36" spans="1:8" ht="56.25" customHeight="1" x14ac:dyDescent="0.15">
      <c r="A36" s="67"/>
      <c r="B36" s="67"/>
      <c r="C36" s="67"/>
      <c r="D36" s="5"/>
      <c r="E36" s="6"/>
      <c r="F36" s="6"/>
      <c r="G36" s="6"/>
      <c r="H36" s="6"/>
    </row>
    <row r="37" spans="1:8" ht="13.5" customHeight="1" x14ac:dyDescent="0.2">
      <c r="A37" s="56" t="s">
        <v>3</v>
      </c>
      <c r="B37" s="56"/>
      <c r="C37" s="56"/>
      <c r="D37" s="56"/>
      <c r="E37" s="56"/>
      <c r="F37" s="56"/>
      <c r="G37" s="56"/>
      <c r="H37" s="56"/>
    </row>
    <row r="38" spans="1:8" ht="12.95" customHeight="1" x14ac:dyDescent="0.15">
      <c r="A38" s="8" t="s">
        <v>51</v>
      </c>
      <c r="B38" s="8"/>
      <c r="C38" s="8"/>
      <c r="D38" s="8"/>
      <c r="E38" s="8"/>
      <c r="F38" s="8"/>
      <c r="G38" s="8"/>
      <c r="H38" s="9" t="s">
        <v>53</v>
      </c>
    </row>
    <row r="39" spans="1:8" ht="20.100000000000001" customHeight="1" x14ac:dyDescent="0.15">
      <c r="A39" s="57" t="s">
        <v>68</v>
      </c>
      <c r="B39" s="57"/>
      <c r="C39" s="57"/>
      <c r="D39" s="54" t="s">
        <v>17</v>
      </c>
      <c r="E39" s="54" t="s">
        <v>19</v>
      </c>
      <c r="F39" s="54" t="s">
        <v>35</v>
      </c>
      <c r="G39" s="54" t="s">
        <v>6</v>
      </c>
      <c r="H39" s="54" t="s">
        <v>7</v>
      </c>
    </row>
    <row r="40" spans="1:8" ht="20.100000000000001" customHeight="1" x14ac:dyDescent="0.15">
      <c r="A40" s="47" t="s">
        <v>13</v>
      </c>
      <c r="B40" s="47" t="s">
        <v>0</v>
      </c>
      <c r="C40" s="47" t="s">
        <v>15</v>
      </c>
      <c r="D40" s="54"/>
      <c r="E40" s="54"/>
      <c r="F40" s="54"/>
      <c r="G40" s="54"/>
      <c r="H40" s="54"/>
    </row>
    <row r="41" spans="1:8" ht="15" customHeight="1" x14ac:dyDescent="0.15">
      <c r="A41" s="55" t="s">
        <v>32</v>
      </c>
      <c r="B41" s="55" t="s">
        <v>49</v>
      </c>
      <c r="C41" s="55" t="s">
        <v>37</v>
      </c>
      <c r="D41" s="22" t="s">
        <v>20</v>
      </c>
      <c r="E41" s="11">
        <v>0</v>
      </c>
      <c r="F41" s="11">
        <v>365182230</v>
      </c>
      <c r="G41" s="11">
        <v>0</v>
      </c>
      <c r="H41" s="11">
        <f>F41</f>
        <v>365182230</v>
      </c>
    </row>
    <row r="42" spans="1:8" ht="15" customHeight="1" x14ac:dyDescent="0.15">
      <c r="A42" s="55"/>
      <c r="B42" s="55"/>
      <c r="C42" s="55"/>
      <c r="D42" s="23" t="s">
        <v>1</v>
      </c>
      <c r="E42" s="13">
        <v>0</v>
      </c>
      <c r="F42" s="13">
        <v>348769340</v>
      </c>
      <c r="G42" s="13">
        <v>0</v>
      </c>
      <c r="H42" s="13">
        <f>F42</f>
        <v>348769340</v>
      </c>
    </row>
    <row r="43" spans="1:8" ht="15" customHeight="1" x14ac:dyDescent="0.15">
      <c r="A43" s="55"/>
      <c r="B43" s="55"/>
      <c r="C43" s="55"/>
      <c r="D43" s="24" t="s">
        <v>12</v>
      </c>
      <c r="E43" s="15">
        <v>0</v>
      </c>
      <c r="F43" s="15">
        <f>F42-F41</f>
        <v>-16412890</v>
      </c>
      <c r="G43" s="15">
        <v>0</v>
      </c>
      <c r="H43" s="15">
        <f>H42-H41</f>
        <v>-16412890</v>
      </c>
    </row>
    <row r="44" spans="1:8" ht="15" customHeight="1" x14ac:dyDescent="0.15">
      <c r="A44" s="55"/>
      <c r="B44" s="55"/>
      <c r="C44" s="55" t="s">
        <v>59</v>
      </c>
      <c r="D44" s="22" t="s">
        <v>20</v>
      </c>
      <c r="E44" s="11">
        <v>0</v>
      </c>
      <c r="F44" s="11">
        <v>23851380</v>
      </c>
      <c r="G44" s="11">
        <v>0</v>
      </c>
      <c r="H44" s="11">
        <f>E44+F44:F52</f>
        <v>23851380</v>
      </c>
    </row>
    <row r="45" spans="1:8" ht="15" customHeight="1" x14ac:dyDescent="0.15">
      <c r="A45" s="55"/>
      <c r="B45" s="55"/>
      <c r="C45" s="55"/>
      <c r="D45" s="23" t="s">
        <v>1</v>
      </c>
      <c r="E45" s="13">
        <v>0</v>
      </c>
      <c r="F45" s="13">
        <v>23111380</v>
      </c>
      <c r="G45" s="13">
        <v>0</v>
      </c>
      <c r="H45" s="13">
        <f>E45+F45</f>
        <v>23111380</v>
      </c>
    </row>
    <row r="46" spans="1:8" ht="15" customHeight="1" x14ac:dyDescent="0.15">
      <c r="A46" s="55"/>
      <c r="B46" s="55"/>
      <c r="C46" s="55"/>
      <c r="D46" s="24" t="s">
        <v>12</v>
      </c>
      <c r="E46" s="15">
        <f>E45-E44</f>
        <v>0</v>
      </c>
      <c r="F46" s="15">
        <f>F45-F44</f>
        <v>-740000</v>
      </c>
      <c r="G46" s="15">
        <v>0</v>
      </c>
      <c r="H46" s="15">
        <f>H45-H44</f>
        <v>-740000</v>
      </c>
    </row>
    <row r="47" spans="1:8" ht="15" customHeight="1" x14ac:dyDescent="0.15">
      <c r="A47" s="55"/>
      <c r="B47" s="55"/>
      <c r="C47" s="55" t="s">
        <v>60</v>
      </c>
      <c r="D47" s="22" t="s">
        <v>20</v>
      </c>
      <c r="E47" s="11">
        <v>0</v>
      </c>
      <c r="F47" s="11">
        <v>27638295</v>
      </c>
      <c r="G47" s="11">
        <v>0</v>
      </c>
      <c r="H47" s="11">
        <f>F47</f>
        <v>27638295</v>
      </c>
    </row>
    <row r="48" spans="1:8" ht="15" customHeight="1" x14ac:dyDescent="0.15">
      <c r="A48" s="55"/>
      <c r="B48" s="55"/>
      <c r="C48" s="55"/>
      <c r="D48" s="23" t="s">
        <v>1</v>
      </c>
      <c r="E48" s="13">
        <v>0</v>
      </c>
      <c r="F48" s="13">
        <v>25726800</v>
      </c>
      <c r="G48" s="13">
        <v>0</v>
      </c>
      <c r="H48" s="13">
        <f>F48</f>
        <v>25726800</v>
      </c>
    </row>
    <row r="49" spans="1:8" ht="15" customHeight="1" x14ac:dyDescent="0.15">
      <c r="A49" s="55"/>
      <c r="B49" s="55"/>
      <c r="C49" s="55"/>
      <c r="D49" s="24" t="s">
        <v>12</v>
      </c>
      <c r="E49" s="15">
        <v>0</v>
      </c>
      <c r="F49" s="15">
        <f>F48-F47</f>
        <v>-1911495</v>
      </c>
      <c r="G49" s="15">
        <v>0</v>
      </c>
      <c r="H49" s="15">
        <f>H48-H47</f>
        <v>-1911495</v>
      </c>
    </row>
    <row r="50" spans="1:8" ht="15" customHeight="1" x14ac:dyDescent="0.15">
      <c r="A50" s="55"/>
      <c r="B50" s="55"/>
      <c r="C50" s="55" t="s">
        <v>74</v>
      </c>
      <c r="D50" s="22" t="s">
        <v>20</v>
      </c>
      <c r="E50" s="11">
        <v>0</v>
      </c>
      <c r="F50" s="11">
        <v>32402880</v>
      </c>
      <c r="G50" s="11">
        <v>0</v>
      </c>
      <c r="H50" s="11">
        <f>F50</f>
        <v>32402880</v>
      </c>
    </row>
    <row r="51" spans="1:8" ht="15" customHeight="1" x14ac:dyDescent="0.15">
      <c r="A51" s="55"/>
      <c r="B51" s="55"/>
      <c r="C51" s="55"/>
      <c r="D51" s="23" t="s">
        <v>1</v>
      </c>
      <c r="E51" s="13">
        <v>0</v>
      </c>
      <c r="F51" s="13">
        <v>30676074</v>
      </c>
      <c r="G51" s="13">
        <v>0</v>
      </c>
      <c r="H51" s="13">
        <f>F51</f>
        <v>30676074</v>
      </c>
    </row>
    <row r="52" spans="1:8" ht="15" customHeight="1" x14ac:dyDescent="0.15">
      <c r="A52" s="55"/>
      <c r="B52" s="55"/>
      <c r="C52" s="55"/>
      <c r="D52" s="24" t="s">
        <v>12</v>
      </c>
      <c r="E52" s="15">
        <v>0</v>
      </c>
      <c r="F52" s="15">
        <f>F51-F50</f>
        <v>-1726806</v>
      </c>
      <c r="G52" s="15">
        <v>0</v>
      </c>
      <c r="H52" s="15">
        <f>H51-H50</f>
        <v>-1726806</v>
      </c>
    </row>
    <row r="53" spans="1:8" ht="15" customHeight="1" x14ac:dyDescent="0.15">
      <c r="A53" s="55"/>
      <c r="B53" s="55"/>
      <c r="C53" s="58" t="s">
        <v>46</v>
      </c>
      <c r="D53" s="48" t="s">
        <v>20</v>
      </c>
      <c r="E53" s="32">
        <v>0</v>
      </c>
      <c r="F53" s="32">
        <f>F41+F44+F47+F50</f>
        <v>449074785</v>
      </c>
      <c r="G53" s="32">
        <v>0</v>
      </c>
      <c r="H53" s="32">
        <f>E53+F53</f>
        <v>449074785</v>
      </c>
    </row>
    <row r="54" spans="1:8" ht="15" customHeight="1" x14ac:dyDescent="0.15">
      <c r="A54" s="55"/>
      <c r="B54" s="55"/>
      <c r="C54" s="58"/>
      <c r="D54" s="49" t="s">
        <v>1</v>
      </c>
      <c r="E54" s="34">
        <v>0</v>
      </c>
      <c r="F54" s="34">
        <f>F42+F45+F48+F51</f>
        <v>428283594</v>
      </c>
      <c r="G54" s="34">
        <v>0</v>
      </c>
      <c r="H54" s="34">
        <f>E54+F54</f>
        <v>428283594</v>
      </c>
    </row>
    <row r="55" spans="1:8" ht="15" customHeight="1" x14ac:dyDescent="0.15">
      <c r="A55" s="55"/>
      <c r="B55" s="55"/>
      <c r="C55" s="58"/>
      <c r="D55" s="50" t="s">
        <v>12</v>
      </c>
      <c r="E55" s="36">
        <v>0</v>
      </c>
      <c r="F55" s="36">
        <f>F54-F53</f>
        <v>-20791191</v>
      </c>
      <c r="G55" s="36">
        <v>0</v>
      </c>
      <c r="H55" s="36">
        <f>H54-H53</f>
        <v>-20791191</v>
      </c>
    </row>
    <row r="56" spans="1:8" ht="15" customHeight="1" x14ac:dyDescent="0.15">
      <c r="A56" s="55"/>
      <c r="B56" s="55" t="s">
        <v>40</v>
      </c>
      <c r="C56" s="55" t="s">
        <v>34</v>
      </c>
      <c r="D56" s="22" t="s">
        <v>20</v>
      </c>
      <c r="E56" s="11">
        <v>0</v>
      </c>
      <c r="F56" s="11">
        <v>2000000</v>
      </c>
      <c r="G56" s="11">
        <v>0</v>
      </c>
      <c r="H56" s="11">
        <f>F56</f>
        <v>2000000</v>
      </c>
    </row>
    <row r="57" spans="1:8" ht="15" customHeight="1" x14ac:dyDescent="0.15">
      <c r="A57" s="55"/>
      <c r="B57" s="55"/>
      <c r="C57" s="55"/>
      <c r="D57" s="23" t="s">
        <v>1</v>
      </c>
      <c r="E57" s="13">
        <v>0</v>
      </c>
      <c r="F57" s="13">
        <v>94000</v>
      </c>
      <c r="G57" s="13">
        <v>0</v>
      </c>
      <c r="H57" s="13">
        <v>0</v>
      </c>
    </row>
    <row r="58" spans="1:8" ht="15" customHeight="1" x14ac:dyDescent="0.15">
      <c r="A58" s="55"/>
      <c r="B58" s="55"/>
      <c r="C58" s="55"/>
      <c r="D58" s="24" t="s">
        <v>12</v>
      </c>
      <c r="E58" s="15">
        <v>0</v>
      </c>
      <c r="F58" s="15">
        <f>F57-F56</f>
        <v>-1906000</v>
      </c>
      <c r="G58" s="15">
        <v>0</v>
      </c>
      <c r="H58" s="15">
        <f>H57-H56</f>
        <v>-2000000</v>
      </c>
    </row>
    <row r="59" spans="1:8" ht="15" customHeight="1" x14ac:dyDescent="0.15">
      <c r="A59" s="55"/>
      <c r="B59" s="55"/>
      <c r="C59" s="55" t="s">
        <v>8</v>
      </c>
      <c r="D59" s="22" t="s">
        <v>20</v>
      </c>
      <c r="E59" s="11">
        <v>0</v>
      </c>
      <c r="F59" s="11">
        <v>2000000</v>
      </c>
      <c r="G59" s="11">
        <v>0</v>
      </c>
      <c r="H59" s="11">
        <f>F59</f>
        <v>2000000</v>
      </c>
    </row>
    <row r="60" spans="1:8" ht="15" customHeight="1" x14ac:dyDescent="0.15">
      <c r="A60" s="55"/>
      <c r="B60" s="55"/>
      <c r="C60" s="55"/>
      <c r="D60" s="23" t="s">
        <v>1</v>
      </c>
      <c r="E60" s="13">
        <v>0</v>
      </c>
      <c r="F60" s="13">
        <v>0</v>
      </c>
      <c r="G60" s="13">
        <v>0</v>
      </c>
      <c r="H60" s="13">
        <f>F60</f>
        <v>0</v>
      </c>
    </row>
    <row r="61" spans="1:8" ht="15" customHeight="1" x14ac:dyDescent="0.15">
      <c r="A61" s="55"/>
      <c r="B61" s="55"/>
      <c r="C61" s="55"/>
      <c r="D61" s="24" t="s">
        <v>12</v>
      </c>
      <c r="E61" s="15">
        <v>0</v>
      </c>
      <c r="F61" s="15">
        <f>F60-F59</f>
        <v>-2000000</v>
      </c>
      <c r="G61" s="15">
        <v>0</v>
      </c>
      <c r="H61" s="15">
        <f>H60-H59</f>
        <v>-2000000</v>
      </c>
    </row>
    <row r="62" spans="1:8" ht="15" customHeight="1" x14ac:dyDescent="0.15">
      <c r="A62" s="55"/>
      <c r="B62" s="55"/>
      <c r="C62" s="55" t="s">
        <v>43</v>
      </c>
      <c r="D62" s="22" t="s">
        <v>20</v>
      </c>
      <c r="E62" s="11">
        <v>0</v>
      </c>
      <c r="F62" s="11">
        <v>600000</v>
      </c>
      <c r="G62" s="11">
        <v>0</v>
      </c>
      <c r="H62" s="11">
        <f>F62</f>
        <v>600000</v>
      </c>
    </row>
    <row r="63" spans="1:8" ht="15" customHeight="1" x14ac:dyDescent="0.15">
      <c r="A63" s="55"/>
      <c r="B63" s="55"/>
      <c r="C63" s="55"/>
      <c r="D63" s="23" t="s">
        <v>1</v>
      </c>
      <c r="E63" s="13">
        <v>0</v>
      </c>
      <c r="F63" s="13">
        <v>600000</v>
      </c>
      <c r="G63" s="13">
        <v>0</v>
      </c>
      <c r="H63" s="13">
        <f>F63</f>
        <v>600000</v>
      </c>
    </row>
    <row r="64" spans="1:8" ht="15" customHeight="1" x14ac:dyDescent="0.15">
      <c r="A64" s="55"/>
      <c r="B64" s="55"/>
      <c r="C64" s="55"/>
      <c r="D64" s="24" t="s">
        <v>12</v>
      </c>
      <c r="E64" s="15">
        <v>0</v>
      </c>
      <c r="F64" s="15">
        <f>F63-F62</f>
        <v>0</v>
      </c>
      <c r="G64" s="15">
        <v>0</v>
      </c>
      <c r="H64" s="15">
        <f>F64</f>
        <v>0</v>
      </c>
    </row>
    <row r="65" spans="1:8" ht="15" customHeight="1" x14ac:dyDescent="0.15">
      <c r="A65" s="55"/>
      <c r="B65" s="55"/>
      <c r="C65" s="58" t="s">
        <v>46</v>
      </c>
      <c r="D65" s="48" t="s">
        <v>20</v>
      </c>
      <c r="E65" s="32">
        <v>0</v>
      </c>
      <c r="F65" s="32">
        <f>SUM(F56,F59,F62)</f>
        <v>4600000</v>
      </c>
      <c r="G65" s="32">
        <v>0</v>
      </c>
      <c r="H65" s="32">
        <f>H56+H59+H62</f>
        <v>4600000</v>
      </c>
    </row>
    <row r="66" spans="1:8" ht="15" customHeight="1" x14ac:dyDescent="0.15">
      <c r="A66" s="55"/>
      <c r="B66" s="55"/>
      <c r="C66" s="58"/>
      <c r="D66" s="49" t="s">
        <v>1</v>
      </c>
      <c r="E66" s="34">
        <v>0</v>
      </c>
      <c r="F66" s="34">
        <f>SUM(F57,F60,F63)</f>
        <v>694000</v>
      </c>
      <c r="G66" s="34">
        <v>0</v>
      </c>
      <c r="H66" s="34">
        <f>H57+H60+H63</f>
        <v>600000</v>
      </c>
    </row>
    <row r="67" spans="1:8" ht="15" customHeight="1" x14ac:dyDescent="0.15">
      <c r="A67" s="55"/>
      <c r="B67" s="55"/>
      <c r="C67" s="58"/>
      <c r="D67" s="50" t="s">
        <v>12</v>
      </c>
      <c r="E67" s="36">
        <v>0</v>
      </c>
      <c r="F67" s="36">
        <f>F66-F65</f>
        <v>-3906000</v>
      </c>
      <c r="G67" s="36">
        <v>0</v>
      </c>
      <c r="H67" s="36">
        <f>H66-H65</f>
        <v>-4000000</v>
      </c>
    </row>
    <row r="68" spans="1:8" ht="15" customHeight="1" x14ac:dyDescent="0.15">
      <c r="A68" s="55"/>
      <c r="B68" s="55" t="s">
        <v>45</v>
      </c>
      <c r="C68" s="55" t="s">
        <v>28</v>
      </c>
      <c r="D68" s="22" t="s">
        <v>20</v>
      </c>
      <c r="E68" s="11">
        <v>0</v>
      </c>
      <c r="F68" s="11">
        <v>10955400</v>
      </c>
      <c r="G68" s="11">
        <v>0</v>
      </c>
      <c r="H68" s="11">
        <f>F68</f>
        <v>10955400</v>
      </c>
    </row>
    <row r="69" spans="1:8" ht="15" customHeight="1" x14ac:dyDescent="0.15">
      <c r="A69" s="55"/>
      <c r="B69" s="55"/>
      <c r="C69" s="55"/>
      <c r="D69" s="23" t="s">
        <v>1</v>
      </c>
      <c r="E69" s="13">
        <v>0</v>
      </c>
      <c r="F69" s="13">
        <v>4374726</v>
      </c>
      <c r="G69" s="13">
        <v>0</v>
      </c>
      <c r="H69" s="13">
        <f>F69</f>
        <v>4374726</v>
      </c>
    </row>
    <row r="70" spans="1:8" ht="15" customHeight="1" x14ac:dyDescent="0.15">
      <c r="A70" s="55"/>
      <c r="B70" s="55"/>
      <c r="C70" s="55"/>
      <c r="D70" s="24" t="s">
        <v>12</v>
      </c>
      <c r="E70" s="15">
        <v>0</v>
      </c>
      <c r="F70" s="15">
        <f>F69-F68</f>
        <v>-6580674</v>
      </c>
      <c r="G70" s="15">
        <v>0</v>
      </c>
      <c r="H70" s="15">
        <f>H69-H68</f>
        <v>-6580674</v>
      </c>
    </row>
    <row r="71" spans="1:8" ht="15" customHeight="1" x14ac:dyDescent="0.15">
      <c r="A71" s="55"/>
      <c r="B71" s="55"/>
      <c r="C71" s="55" t="s">
        <v>61</v>
      </c>
      <c r="D71" s="22" t="s">
        <v>20</v>
      </c>
      <c r="E71" s="11">
        <v>0</v>
      </c>
      <c r="F71" s="11">
        <v>5100000</v>
      </c>
      <c r="G71" s="11">
        <v>0</v>
      </c>
      <c r="H71" s="11">
        <f>F71</f>
        <v>5100000</v>
      </c>
    </row>
    <row r="72" spans="1:8" ht="15" customHeight="1" x14ac:dyDescent="0.15">
      <c r="A72" s="55"/>
      <c r="B72" s="55"/>
      <c r="C72" s="55"/>
      <c r="D72" s="23" t="s">
        <v>1</v>
      </c>
      <c r="E72" s="13">
        <v>0</v>
      </c>
      <c r="F72" s="13">
        <v>225900</v>
      </c>
      <c r="G72" s="13">
        <v>0</v>
      </c>
      <c r="H72" s="13">
        <f>F72</f>
        <v>225900</v>
      </c>
    </row>
    <row r="73" spans="1:8" ht="15" customHeight="1" x14ac:dyDescent="0.15">
      <c r="A73" s="55"/>
      <c r="B73" s="55"/>
      <c r="C73" s="55"/>
      <c r="D73" s="24" t="s">
        <v>12</v>
      </c>
      <c r="E73" s="15">
        <v>0</v>
      </c>
      <c r="F73" s="15">
        <f>F72-F71</f>
        <v>-4874100</v>
      </c>
      <c r="G73" s="15">
        <v>0</v>
      </c>
      <c r="H73" s="15">
        <f>H72-H71</f>
        <v>-4874100</v>
      </c>
    </row>
    <row r="74" spans="1:8" ht="15" customHeight="1" x14ac:dyDescent="0.15">
      <c r="A74" s="55"/>
      <c r="B74" s="55"/>
      <c r="C74" s="55" t="s">
        <v>62</v>
      </c>
      <c r="D74" s="22" t="s">
        <v>20</v>
      </c>
      <c r="E74" s="11">
        <v>0</v>
      </c>
      <c r="F74" s="11">
        <v>8410000</v>
      </c>
      <c r="G74" s="11">
        <v>0</v>
      </c>
      <c r="H74" s="11">
        <f>F74</f>
        <v>8410000</v>
      </c>
    </row>
    <row r="75" spans="1:8" ht="15" customHeight="1" x14ac:dyDescent="0.15">
      <c r="A75" s="55"/>
      <c r="B75" s="55"/>
      <c r="C75" s="55"/>
      <c r="D75" s="23" t="s">
        <v>1</v>
      </c>
      <c r="E75" s="13">
        <v>0</v>
      </c>
      <c r="F75" s="13">
        <v>3466120</v>
      </c>
      <c r="G75" s="13">
        <v>0</v>
      </c>
      <c r="H75" s="13">
        <f>F75</f>
        <v>3466120</v>
      </c>
    </row>
    <row r="76" spans="1:8" ht="15" customHeight="1" x14ac:dyDescent="0.15">
      <c r="A76" s="55"/>
      <c r="B76" s="55"/>
      <c r="C76" s="55"/>
      <c r="D76" s="24" t="s">
        <v>12</v>
      </c>
      <c r="E76" s="15">
        <v>0</v>
      </c>
      <c r="F76" s="15">
        <f>F75-F74</f>
        <v>-4943880</v>
      </c>
      <c r="G76" s="15">
        <v>0</v>
      </c>
      <c r="H76" s="15">
        <f>H75-H74</f>
        <v>-4943880</v>
      </c>
    </row>
    <row r="77" spans="1:8" ht="15" customHeight="1" x14ac:dyDescent="0.15">
      <c r="A77" s="55"/>
      <c r="B77" s="55"/>
      <c r="C77" s="55" t="s">
        <v>54</v>
      </c>
      <c r="D77" s="22" t="s">
        <v>20</v>
      </c>
      <c r="E77" s="11">
        <v>0</v>
      </c>
      <c r="F77" s="11">
        <v>1200000</v>
      </c>
      <c r="G77" s="11">
        <v>0</v>
      </c>
      <c r="H77" s="11">
        <f>F77</f>
        <v>1200000</v>
      </c>
    </row>
    <row r="78" spans="1:8" ht="15" customHeight="1" x14ac:dyDescent="0.15">
      <c r="A78" s="55"/>
      <c r="B78" s="55"/>
      <c r="C78" s="55"/>
      <c r="D78" s="23" t="s">
        <v>1</v>
      </c>
      <c r="E78" s="13">
        <v>0</v>
      </c>
      <c r="F78" s="13">
        <v>761000</v>
      </c>
      <c r="G78" s="13">
        <v>0</v>
      </c>
      <c r="H78" s="13">
        <f>F78</f>
        <v>761000</v>
      </c>
    </row>
    <row r="79" spans="1:8" ht="15" customHeight="1" x14ac:dyDescent="0.15">
      <c r="A79" s="55"/>
      <c r="B79" s="55"/>
      <c r="C79" s="55"/>
      <c r="D79" s="24" t="s">
        <v>12</v>
      </c>
      <c r="E79" s="15">
        <v>0</v>
      </c>
      <c r="F79" s="15">
        <f>F78-F77</f>
        <v>-439000</v>
      </c>
      <c r="G79" s="15">
        <v>0</v>
      </c>
      <c r="H79" s="15">
        <f>H78-H77</f>
        <v>-439000</v>
      </c>
    </row>
    <row r="80" spans="1:8" ht="15" customHeight="1" x14ac:dyDescent="0.15">
      <c r="A80" s="55"/>
      <c r="B80" s="55"/>
      <c r="C80" s="58" t="s">
        <v>46</v>
      </c>
      <c r="D80" s="48" t="s">
        <v>20</v>
      </c>
      <c r="E80" s="32">
        <v>0</v>
      </c>
      <c r="F80" s="32">
        <f>F68+F71+F74+F77</f>
        <v>25665400</v>
      </c>
      <c r="G80" s="32">
        <f t="shared" ref="G80:H80" si="0">G68+G71+G74+G77</f>
        <v>0</v>
      </c>
      <c r="H80" s="32">
        <f t="shared" si="0"/>
        <v>25665400</v>
      </c>
    </row>
    <row r="81" spans="1:8" ht="15" customHeight="1" x14ac:dyDescent="0.15">
      <c r="A81" s="55"/>
      <c r="B81" s="55"/>
      <c r="C81" s="58"/>
      <c r="D81" s="49" t="s">
        <v>1</v>
      </c>
      <c r="E81" s="34">
        <v>0</v>
      </c>
      <c r="F81" s="34">
        <f>F69+F72+F75+F78</f>
        <v>8827746</v>
      </c>
      <c r="G81" s="34">
        <f t="shared" ref="G81:H81" si="1">G69+G72+G75+G78</f>
        <v>0</v>
      </c>
      <c r="H81" s="34">
        <f t="shared" si="1"/>
        <v>8827746</v>
      </c>
    </row>
    <row r="82" spans="1:8" ht="15" customHeight="1" x14ac:dyDescent="0.15">
      <c r="A82" s="55"/>
      <c r="B82" s="55"/>
      <c r="C82" s="58"/>
      <c r="D82" s="50" t="s">
        <v>12</v>
      </c>
      <c r="E82" s="36">
        <v>0</v>
      </c>
      <c r="F82" s="36">
        <f>F81-F80</f>
        <v>-16837654</v>
      </c>
      <c r="G82" s="36">
        <v>0</v>
      </c>
      <c r="H82" s="36">
        <f>H81-H80</f>
        <v>-16837654</v>
      </c>
    </row>
    <row r="83" spans="1:8" ht="15" customHeight="1" x14ac:dyDescent="0.15">
      <c r="A83" s="55"/>
      <c r="B83" s="59" t="s">
        <v>46</v>
      </c>
      <c r="C83" s="59"/>
      <c r="D83" s="25" t="s">
        <v>20</v>
      </c>
      <c r="E83" s="26">
        <v>0</v>
      </c>
      <c r="F83" s="26">
        <f>F53+F65+F80</f>
        <v>479340185</v>
      </c>
      <c r="G83" s="26">
        <v>0</v>
      </c>
      <c r="H83" s="26">
        <f>E83+F83</f>
        <v>479340185</v>
      </c>
    </row>
    <row r="84" spans="1:8" ht="15" customHeight="1" x14ac:dyDescent="0.15">
      <c r="A84" s="55"/>
      <c r="B84" s="59"/>
      <c r="C84" s="59"/>
      <c r="D84" s="27" t="s">
        <v>1</v>
      </c>
      <c r="E84" s="28">
        <v>0</v>
      </c>
      <c r="F84" s="28">
        <f>F54+F66+F81</f>
        <v>437805340</v>
      </c>
      <c r="G84" s="28">
        <v>0</v>
      </c>
      <c r="H84" s="28">
        <f>E84+F84</f>
        <v>437805340</v>
      </c>
    </row>
    <row r="85" spans="1:8" ht="15" customHeight="1" x14ac:dyDescent="0.15">
      <c r="A85" s="55"/>
      <c r="B85" s="59"/>
      <c r="C85" s="59"/>
      <c r="D85" s="29" t="s">
        <v>12</v>
      </c>
      <c r="E85" s="30">
        <v>0</v>
      </c>
      <c r="F85" s="30">
        <f>F84-F83</f>
        <v>-41534845</v>
      </c>
      <c r="G85" s="30">
        <v>0</v>
      </c>
      <c r="H85" s="30">
        <f>H84-H83</f>
        <v>-41534845</v>
      </c>
    </row>
    <row r="86" spans="1:8" ht="12" customHeight="1" x14ac:dyDescent="0.2">
      <c r="A86" s="66">
        <v>2</v>
      </c>
      <c r="B86" s="66"/>
      <c r="C86" s="66"/>
      <c r="D86" s="66"/>
      <c r="E86" s="66"/>
      <c r="F86" s="66"/>
      <c r="G86" s="66"/>
      <c r="H86" s="66"/>
    </row>
    <row r="87" spans="1:8" ht="12.95" customHeight="1" x14ac:dyDescent="0.15">
      <c r="A87" s="7" t="s">
        <v>67</v>
      </c>
      <c r="B87" s="3" t="s">
        <v>4</v>
      </c>
      <c r="C87" s="3" t="s">
        <v>4</v>
      </c>
      <c r="D87" s="3" t="s">
        <v>4</v>
      </c>
      <c r="E87" s="3" t="s">
        <v>14</v>
      </c>
      <c r="G87" s="2"/>
      <c r="H87" s="4" t="s">
        <v>24</v>
      </c>
    </row>
    <row r="88" spans="1:8" ht="20.100000000000001" customHeight="1" x14ac:dyDescent="0.15">
      <c r="A88" s="54" t="s">
        <v>68</v>
      </c>
      <c r="B88" s="54"/>
      <c r="C88" s="54"/>
      <c r="D88" s="54" t="s">
        <v>17</v>
      </c>
      <c r="E88" s="54" t="s">
        <v>19</v>
      </c>
      <c r="F88" s="54" t="s">
        <v>35</v>
      </c>
      <c r="G88" s="54" t="s">
        <v>6</v>
      </c>
      <c r="H88" s="54" t="s">
        <v>7</v>
      </c>
    </row>
    <row r="89" spans="1:8" ht="20.100000000000001" customHeight="1" x14ac:dyDescent="0.15">
      <c r="A89" s="46" t="s">
        <v>9</v>
      </c>
      <c r="B89" s="46" t="s">
        <v>0</v>
      </c>
      <c r="C89" s="46" t="s">
        <v>15</v>
      </c>
      <c r="D89" s="54"/>
      <c r="E89" s="54"/>
      <c r="F89" s="54"/>
      <c r="G89" s="54"/>
      <c r="H89" s="54"/>
    </row>
    <row r="90" spans="1:8" ht="15" customHeight="1" x14ac:dyDescent="0.15">
      <c r="A90" s="55" t="s">
        <v>27</v>
      </c>
      <c r="B90" s="55" t="s">
        <v>26</v>
      </c>
      <c r="C90" s="55" t="s">
        <v>55</v>
      </c>
      <c r="D90" s="10" t="s">
        <v>20</v>
      </c>
      <c r="E90" s="11">
        <v>0</v>
      </c>
      <c r="F90" s="11">
        <v>1000000</v>
      </c>
      <c r="G90" s="11">
        <v>0</v>
      </c>
      <c r="H90" s="11">
        <f>F90</f>
        <v>1000000</v>
      </c>
    </row>
    <row r="91" spans="1:8" ht="15" customHeight="1" x14ac:dyDescent="0.15">
      <c r="A91" s="55"/>
      <c r="B91" s="55"/>
      <c r="C91" s="55"/>
      <c r="D91" s="12" t="s">
        <v>1</v>
      </c>
      <c r="E91" s="13">
        <v>0</v>
      </c>
      <c r="F91" s="13">
        <v>0</v>
      </c>
      <c r="G91" s="13">
        <v>0</v>
      </c>
      <c r="H91" s="13">
        <f>F91</f>
        <v>0</v>
      </c>
    </row>
    <row r="92" spans="1:8" ht="15" customHeight="1" x14ac:dyDescent="0.15">
      <c r="A92" s="55"/>
      <c r="B92" s="55"/>
      <c r="C92" s="55"/>
      <c r="D92" s="14" t="s">
        <v>12</v>
      </c>
      <c r="E92" s="15">
        <v>0</v>
      </c>
      <c r="F92" s="15">
        <f>F91-F90</f>
        <v>-1000000</v>
      </c>
      <c r="G92" s="15">
        <v>0</v>
      </c>
      <c r="H92" s="15">
        <f>H91-H90</f>
        <v>-1000000</v>
      </c>
    </row>
    <row r="93" spans="1:8" ht="15" customHeight="1" x14ac:dyDescent="0.15">
      <c r="A93" s="55"/>
      <c r="B93" s="55"/>
      <c r="C93" s="55" t="s">
        <v>63</v>
      </c>
      <c r="D93" s="10" t="s">
        <v>20</v>
      </c>
      <c r="E93" s="11">
        <v>0</v>
      </c>
      <c r="F93" s="11">
        <v>12500000</v>
      </c>
      <c r="G93" s="11">
        <v>0</v>
      </c>
      <c r="H93" s="11">
        <f>F93</f>
        <v>12500000</v>
      </c>
    </row>
    <row r="94" spans="1:8" ht="15" customHeight="1" x14ac:dyDescent="0.15">
      <c r="A94" s="55"/>
      <c r="B94" s="55"/>
      <c r="C94" s="55"/>
      <c r="D94" s="12" t="s">
        <v>1</v>
      </c>
      <c r="E94" s="13">
        <v>0</v>
      </c>
      <c r="F94" s="13">
        <v>69900</v>
      </c>
      <c r="G94" s="13">
        <v>0</v>
      </c>
      <c r="H94" s="13">
        <f>F94</f>
        <v>69900</v>
      </c>
    </row>
    <row r="95" spans="1:8" ht="15" customHeight="1" x14ac:dyDescent="0.15">
      <c r="A95" s="55"/>
      <c r="B95" s="55"/>
      <c r="C95" s="55"/>
      <c r="D95" s="14" t="s">
        <v>12</v>
      </c>
      <c r="E95" s="15">
        <v>0</v>
      </c>
      <c r="F95" s="15">
        <f>F94-F93</f>
        <v>-12430100</v>
      </c>
      <c r="G95" s="15">
        <v>0</v>
      </c>
      <c r="H95" s="15">
        <f>H94-H93</f>
        <v>-12430100</v>
      </c>
    </row>
    <row r="96" spans="1:8" ht="15" customHeight="1" x14ac:dyDescent="0.15">
      <c r="A96" s="55"/>
      <c r="B96" s="55"/>
      <c r="C96" s="55" t="s">
        <v>10</v>
      </c>
      <c r="D96" s="10" t="s">
        <v>20</v>
      </c>
      <c r="E96" s="11">
        <v>0</v>
      </c>
      <c r="F96" s="11">
        <v>12000000</v>
      </c>
      <c r="G96" s="11">
        <v>0</v>
      </c>
      <c r="H96" s="11">
        <f>F96</f>
        <v>12000000</v>
      </c>
    </row>
    <row r="97" spans="1:8" ht="15" customHeight="1" x14ac:dyDescent="0.15">
      <c r="A97" s="55"/>
      <c r="B97" s="55"/>
      <c r="C97" s="55"/>
      <c r="D97" s="12" t="s">
        <v>1</v>
      </c>
      <c r="E97" s="13">
        <v>0</v>
      </c>
      <c r="F97" s="13">
        <v>0</v>
      </c>
      <c r="G97" s="13">
        <v>0</v>
      </c>
      <c r="H97" s="13">
        <f>F97</f>
        <v>0</v>
      </c>
    </row>
    <row r="98" spans="1:8" ht="15" customHeight="1" x14ac:dyDescent="0.15">
      <c r="A98" s="55"/>
      <c r="B98" s="55"/>
      <c r="C98" s="55"/>
      <c r="D98" s="14" t="s">
        <v>12</v>
      </c>
      <c r="E98" s="15">
        <v>0</v>
      </c>
      <c r="F98" s="15">
        <f>F97-F96</f>
        <v>-12000000</v>
      </c>
      <c r="G98" s="15">
        <v>0</v>
      </c>
      <c r="H98" s="15">
        <f>H97-H96</f>
        <v>-12000000</v>
      </c>
    </row>
    <row r="99" spans="1:8" ht="15" customHeight="1" x14ac:dyDescent="0.15">
      <c r="A99" s="55"/>
      <c r="B99" s="55"/>
      <c r="C99" s="58" t="s">
        <v>11</v>
      </c>
      <c r="D99" s="31" t="s">
        <v>20</v>
      </c>
      <c r="E99" s="32">
        <v>0</v>
      </c>
      <c r="F99" s="32">
        <f>F90+F93+F96</f>
        <v>25500000</v>
      </c>
      <c r="G99" s="32">
        <v>0</v>
      </c>
      <c r="H99" s="32">
        <f>H90+H93+H96</f>
        <v>25500000</v>
      </c>
    </row>
    <row r="100" spans="1:8" ht="15" customHeight="1" x14ac:dyDescent="0.15">
      <c r="A100" s="55"/>
      <c r="B100" s="55"/>
      <c r="C100" s="58"/>
      <c r="D100" s="33" t="s">
        <v>1</v>
      </c>
      <c r="E100" s="34">
        <v>0</v>
      </c>
      <c r="F100" s="34">
        <f>F91+F94+F97</f>
        <v>69900</v>
      </c>
      <c r="G100" s="34">
        <v>0</v>
      </c>
      <c r="H100" s="34">
        <f>H91+H94+H97</f>
        <v>69900</v>
      </c>
    </row>
    <row r="101" spans="1:8" ht="15" customHeight="1" x14ac:dyDescent="0.15">
      <c r="A101" s="55"/>
      <c r="B101" s="55"/>
      <c r="C101" s="58"/>
      <c r="D101" s="35" t="s">
        <v>12</v>
      </c>
      <c r="E101" s="36">
        <v>0</v>
      </c>
      <c r="F101" s="36">
        <f>F100-F99</f>
        <v>-25430100</v>
      </c>
      <c r="G101" s="36">
        <v>0</v>
      </c>
      <c r="H101" s="36">
        <f>H100-H99</f>
        <v>-25430100</v>
      </c>
    </row>
    <row r="102" spans="1:8" ht="15" customHeight="1" x14ac:dyDescent="0.15">
      <c r="A102" s="55"/>
      <c r="B102" s="59" t="s">
        <v>46</v>
      </c>
      <c r="C102" s="59"/>
      <c r="D102" s="25" t="s">
        <v>20</v>
      </c>
      <c r="E102" s="26">
        <v>0</v>
      </c>
      <c r="F102" s="26">
        <f>F99</f>
        <v>25500000</v>
      </c>
      <c r="G102" s="26">
        <v>0</v>
      </c>
      <c r="H102" s="26">
        <f>H99</f>
        <v>25500000</v>
      </c>
    </row>
    <row r="103" spans="1:8" ht="15" customHeight="1" x14ac:dyDescent="0.15">
      <c r="A103" s="55"/>
      <c r="B103" s="59"/>
      <c r="C103" s="59"/>
      <c r="D103" s="27" t="s">
        <v>1</v>
      </c>
      <c r="E103" s="28">
        <v>0</v>
      </c>
      <c r="F103" s="28">
        <f>F100</f>
        <v>69900</v>
      </c>
      <c r="G103" s="28">
        <v>0</v>
      </c>
      <c r="H103" s="28">
        <f>H100</f>
        <v>69900</v>
      </c>
    </row>
    <row r="104" spans="1:8" ht="15" customHeight="1" x14ac:dyDescent="0.15">
      <c r="A104" s="55"/>
      <c r="B104" s="59"/>
      <c r="C104" s="59"/>
      <c r="D104" s="29" t="s">
        <v>12</v>
      </c>
      <c r="E104" s="30">
        <v>0</v>
      </c>
      <c r="F104" s="30">
        <f>F101</f>
        <v>-25430100</v>
      </c>
      <c r="G104" s="30">
        <v>0</v>
      </c>
      <c r="H104" s="30">
        <f>H103-H102</f>
        <v>-25430100</v>
      </c>
    </row>
    <row r="105" spans="1:8" ht="15" customHeight="1" x14ac:dyDescent="0.15">
      <c r="A105" s="55" t="s">
        <v>21</v>
      </c>
      <c r="B105" s="55" t="s">
        <v>31</v>
      </c>
      <c r="C105" s="55" t="s">
        <v>33</v>
      </c>
      <c r="D105" s="10" t="s">
        <v>20</v>
      </c>
      <c r="E105" s="11">
        <v>0</v>
      </c>
      <c r="F105" s="11">
        <v>2516100</v>
      </c>
      <c r="G105" s="11">
        <v>0</v>
      </c>
      <c r="H105" s="11">
        <f>F105</f>
        <v>2516100</v>
      </c>
    </row>
    <row r="106" spans="1:8" ht="15" customHeight="1" x14ac:dyDescent="0.15">
      <c r="A106" s="55"/>
      <c r="B106" s="55"/>
      <c r="C106" s="55"/>
      <c r="D106" s="12" t="s">
        <v>1</v>
      </c>
      <c r="E106" s="13">
        <v>0</v>
      </c>
      <c r="F106" s="13">
        <v>2425980</v>
      </c>
      <c r="G106" s="13">
        <v>0</v>
      </c>
      <c r="H106" s="13">
        <f>F106</f>
        <v>2425980</v>
      </c>
    </row>
    <row r="107" spans="1:8" ht="15" customHeight="1" x14ac:dyDescent="0.15">
      <c r="A107" s="55"/>
      <c r="B107" s="55"/>
      <c r="C107" s="55"/>
      <c r="D107" s="14" t="s">
        <v>12</v>
      </c>
      <c r="E107" s="15">
        <v>0</v>
      </c>
      <c r="F107" s="15">
        <f>F106-F105</f>
        <v>-90120</v>
      </c>
      <c r="G107" s="15">
        <v>0</v>
      </c>
      <c r="H107" s="15">
        <f>H106-H105</f>
        <v>-90120</v>
      </c>
    </row>
    <row r="108" spans="1:8" ht="15" customHeight="1" x14ac:dyDescent="0.15">
      <c r="A108" s="55"/>
      <c r="B108" s="55"/>
      <c r="C108" s="55" t="s">
        <v>30</v>
      </c>
      <c r="D108" s="10" t="s">
        <v>20</v>
      </c>
      <c r="E108" s="11">
        <v>0</v>
      </c>
      <c r="F108" s="11">
        <v>1594960</v>
      </c>
      <c r="G108" s="11">
        <v>0</v>
      </c>
      <c r="H108" s="11">
        <f>F108</f>
        <v>1594960</v>
      </c>
    </row>
    <row r="109" spans="1:8" ht="15" customHeight="1" x14ac:dyDescent="0.15">
      <c r="A109" s="55"/>
      <c r="B109" s="55"/>
      <c r="C109" s="55"/>
      <c r="D109" s="12" t="s">
        <v>1</v>
      </c>
      <c r="E109" s="13">
        <v>0</v>
      </c>
      <c r="F109" s="13">
        <v>1334810</v>
      </c>
      <c r="G109" s="13">
        <v>0</v>
      </c>
      <c r="H109" s="13">
        <f>F109</f>
        <v>1334810</v>
      </c>
    </row>
    <row r="110" spans="1:8" ht="15" customHeight="1" x14ac:dyDescent="0.15">
      <c r="A110" s="55"/>
      <c r="B110" s="55"/>
      <c r="C110" s="55"/>
      <c r="D110" s="14" t="s">
        <v>12</v>
      </c>
      <c r="E110" s="15">
        <v>0</v>
      </c>
      <c r="F110" s="15">
        <f>F109-F108</f>
        <v>-260150</v>
      </c>
      <c r="G110" s="15">
        <v>0</v>
      </c>
      <c r="H110" s="15">
        <f>H109-H108</f>
        <v>-260150</v>
      </c>
    </row>
    <row r="111" spans="1:8" ht="15" customHeight="1" x14ac:dyDescent="0.15">
      <c r="A111" s="55"/>
      <c r="B111" s="55"/>
      <c r="C111" s="58" t="s">
        <v>41</v>
      </c>
      <c r="D111" s="31" t="s">
        <v>20</v>
      </c>
      <c r="E111" s="32">
        <v>0</v>
      </c>
      <c r="F111" s="32">
        <f>F105+F108</f>
        <v>4111060</v>
      </c>
      <c r="G111" s="32">
        <v>0</v>
      </c>
      <c r="H111" s="32">
        <f>H105+H108</f>
        <v>4111060</v>
      </c>
    </row>
    <row r="112" spans="1:8" ht="15" customHeight="1" x14ac:dyDescent="0.15">
      <c r="A112" s="55"/>
      <c r="B112" s="55"/>
      <c r="C112" s="58"/>
      <c r="D112" s="33" t="s">
        <v>1</v>
      </c>
      <c r="E112" s="34">
        <v>0</v>
      </c>
      <c r="F112" s="34">
        <f>F106+F109</f>
        <v>3760790</v>
      </c>
      <c r="G112" s="34">
        <v>0</v>
      </c>
      <c r="H112" s="34">
        <f>H106+H109</f>
        <v>3760790</v>
      </c>
    </row>
    <row r="113" spans="1:8" ht="15" customHeight="1" x14ac:dyDescent="0.15">
      <c r="A113" s="55"/>
      <c r="B113" s="55"/>
      <c r="C113" s="58"/>
      <c r="D113" s="35" t="s">
        <v>12</v>
      </c>
      <c r="E113" s="36">
        <v>0</v>
      </c>
      <c r="F113" s="36">
        <f>F112-F111</f>
        <v>-350270</v>
      </c>
      <c r="G113" s="36">
        <v>0</v>
      </c>
      <c r="H113" s="36">
        <f>H112-H111</f>
        <v>-350270</v>
      </c>
    </row>
    <row r="114" spans="1:8" ht="15" customHeight="1" x14ac:dyDescent="0.15">
      <c r="A114" s="55"/>
      <c r="B114" s="59" t="s">
        <v>11</v>
      </c>
      <c r="C114" s="59"/>
      <c r="D114" s="25" t="s">
        <v>20</v>
      </c>
      <c r="E114" s="26">
        <v>0</v>
      </c>
      <c r="F114" s="26">
        <f>F111</f>
        <v>4111060</v>
      </c>
      <c r="G114" s="26">
        <v>0</v>
      </c>
      <c r="H114" s="26">
        <f>H111</f>
        <v>4111060</v>
      </c>
    </row>
    <row r="115" spans="1:8" ht="15" customHeight="1" x14ac:dyDescent="0.15">
      <c r="A115" s="55"/>
      <c r="B115" s="59"/>
      <c r="C115" s="59"/>
      <c r="D115" s="27" t="s">
        <v>1</v>
      </c>
      <c r="E115" s="28">
        <v>0</v>
      </c>
      <c r="F115" s="28">
        <f>F112</f>
        <v>3760790</v>
      </c>
      <c r="G115" s="28">
        <v>0</v>
      </c>
      <c r="H115" s="28">
        <f>H112</f>
        <v>3760790</v>
      </c>
    </row>
    <row r="116" spans="1:8" ht="15" customHeight="1" x14ac:dyDescent="0.15">
      <c r="A116" s="55"/>
      <c r="B116" s="59"/>
      <c r="C116" s="59"/>
      <c r="D116" s="29" t="s">
        <v>12</v>
      </c>
      <c r="E116" s="30">
        <v>0</v>
      </c>
      <c r="F116" s="30">
        <f>F113</f>
        <v>-350270</v>
      </c>
      <c r="G116" s="30">
        <v>0</v>
      </c>
      <c r="H116" s="30">
        <f>H115-H114</f>
        <v>-350270</v>
      </c>
    </row>
    <row r="117" spans="1:8" ht="15" customHeight="1" x14ac:dyDescent="0.15">
      <c r="A117" s="55" t="s">
        <v>64</v>
      </c>
      <c r="B117" s="55" t="s">
        <v>65</v>
      </c>
      <c r="C117" s="55" t="s">
        <v>64</v>
      </c>
      <c r="D117" s="10" t="s">
        <v>20</v>
      </c>
      <c r="E117" s="11">
        <v>0</v>
      </c>
      <c r="F117" s="11">
        <v>96855</v>
      </c>
      <c r="G117" s="11">
        <v>0</v>
      </c>
      <c r="H117" s="11">
        <f>F117</f>
        <v>96855</v>
      </c>
    </row>
    <row r="118" spans="1:8" ht="15" customHeight="1" x14ac:dyDescent="0.15">
      <c r="A118" s="55"/>
      <c r="B118" s="55"/>
      <c r="C118" s="55"/>
      <c r="D118" s="12" t="s">
        <v>1</v>
      </c>
      <c r="E118" s="13">
        <v>0</v>
      </c>
      <c r="F118" s="13">
        <v>0</v>
      </c>
      <c r="G118" s="13">
        <v>0</v>
      </c>
      <c r="H118" s="13">
        <f>F118</f>
        <v>0</v>
      </c>
    </row>
    <row r="119" spans="1:8" ht="15" customHeight="1" x14ac:dyDescent="0.15">
      <c r="A119" s="55"/>
      <c r="B119" s="55"/>
      <c r="C119" s="55"/>
      <c r="D119" s="14" t="s">
        <v>12</v>
      </c>
      <c r="E119" s="15">
        <v>0</v>
      </c>
      <c r="F119" s="15">
        <f>F118-F117</f>
        <v>-96855</v>
      </c>
      <c r="G119" s="15">
        <v>0</v>
      </c>
      <c r="H119" s="15">
        <f>H118-H117</f>
        <v>-96855</v>
      </c>
    </row>
    <row r="120" spans="1:8" ht="15" customHeight="1" x14ac:dyDescent="0.15">
      <c r="A120" s="55" t="s">
        <v>66</v>
      </c>
      <c r="B120" s="55" t="s">
        <v>66</v>
      </c>
      <c r="C120" s="55" t="s">
        <v>66</v>
      </c>
      <c r="D120" s="10" t="s">
        <v>20</v>
      </c>
      <c r="E120" s="11">
        <v>0</v>
      </c>
      <c r="F120" s="11">
        <v>5141900</v>
      </c>
      <c r="G120" s="11">
        <v>0</v>
      </c>
      <c r="H120" s="11">
        <f>F120</f>
        <v>5141900</v>
      </c>
    </row>
    <row r="121" spans="1:8" ht="15" customHeight="1" x14ac:dyDescent="0.15">
      <c r="A121" s="55"/>
      <c r="B121" s="55"/>
      <c r="C121" s="55"/>
      <c r="D121" s="12" t="s">
        <v>1</v>
      </c>
      <c r="E121" s="13">
        <v>0</v>
      </c>
      <c r="F121" s="13">
        <v>0</v>
      </c>
      <c r="G121" s="13">
        <v>0</v>
      </c>
      <c r="H121" s="13">
        <f>F121</f>
        <v>0</v>
      </c>
    </row>
    <row r="122" spans="1:8" ht="15" customHeight="1" x14ac:dyDescent="0.15">
      <c r="A122" s="70"/>
      <c r="B122" s="70"/>
      <c r="C122" s="70"/>
      <c r="D122" s="51" t="s">
        <v>12</v>
      </c>
      <c r="E122" s="52">
        <v>0</v>
      </c>
      <c r="F122" s="52">
        <f>F121-F120</f>
        <v>-5141900</v>
      </c>
      <c r="G122" s="52">
        <v>0</v>
      </c>
      <c r="H122" s="52">
        <f>H121-H120</f>
        <v>-5141900</v>
      </c>
    </row>
    <row r="123" spans="1:8" ht="20.100000000000001" customHeight="1" x14ac:dyDescent="0.15">
      <c r="A123" s="63" t="s">
        <v>2</v>
      </c>
      <c r="B123" s="63"/>
      <c r="C123" s="63"/>
      <c r="D123" s="16" t="s">
        <v>20</v>
      </c>
      <c r="E123" s="17">
        <v>0</v>
      </c>
      <c r="F123" s="17">
        <f>F83+F102+F114+F117+F120</f>
        <v>514190000</v>
      </c>
      <c r="G123" s="17">
        <v>0</v>
      </c>
      <c r="H123" s="17">
        <f>E123+F123</f>
        <v>514190000</v>
      </c>
    </row>
    <row r="124" spans="1:8" ht="20.100000000000001" customHeight="1" x14ac:dyDescent="0.15">
      <c r="A124" s="63"/>
      <c r="B124" s="63"/>
      <c r="C124" s="63"/>
      <c r="D124" s="18" t="s">
        <v>1</v>
      </c>
      <c r="E124" s="19">
        <v>0</v>
      </c>
      <c r="F124" s="19">
        <f>F84+F103+F112</f>
        <v>441636030</v>
      </c>
      <c r="G124" s="19">
        <v>0</v>
      </c>
      <c r="H124" s="19">
        <f>H84+H103+H115</f>
        <v>441636030</v>
      </c>
    </row>
    <row r="125" spans="1:8" ht="20.100000000000001" customHeight="1" x14ac:dyDescent="0.15">
      <c r="A125" s="63"/>
      <c r="B125" s="63"/>
      <c r="C125" s="63"/>
      <c r="D125" s="20" t="s">
        <v>12</v>
      </c>
      <c r="E125" s="21">
        <f>E124-E123</f>
        <v>0</v>
      </c>
      <c r="F125" s="21">
        <f>F124-F123</f>
        <v>-72553970</v>
      </c>
      <c r="G125" s="21">
        <v>0</v>
      </c>
      <c r="H125" s="21">
        <f>H124-H123</f>
        <v>-72553970</v>
      </c>
    </row>
    <row r="126" spans="1:8" ht="20.100000000000001" customHeight="1" thickBot="1" x14ac:dyDescent="0.2">
      <c r="A126" s="37" t="s">
        <v>16</v>
      </c>
      <c r="B126" s="37" t="s">
        <v>16</v>
      </c>
      <c r="C126" s="37" t="s">
        <v>16</v>
      </c>
      <c r="D126" s="37" t="s">
        <v>1</v>
      </c>
      <c r="E126" s="38">
        <v>0</v>
      </c>
      <c r="F126" s="38">
        <v>71983579</v>
      </c>
      <c r="G126" s="38">
        <v>0</v>
      </c>
      <c r="H126" s="38">
        <f>F126</f>
        <v>71983579</v>
      </c>
    </row>
    <row r="127" spans="1:8" ht="20.100000000000001" customHeight="1" x14ac:dyDescent="0.15">
      <c r="A127" s="60" t="s">
        <v>25</v>
      </c>
      <c r="B127" s="61"/>
      <c r="C127" s="61"/>
      <c r="D127" s="39" t="s">
        <v>20</v>
      </c>
      <c r="E127" s="40">
        <v>0</v>
      </c>
      <c r="F127" s="40">
        <f>F123</f>
        <v>514190000</v>
      </c>
      <c r="G127" s="40">
        <v>0</v>
      </c>
      <c r="H127" s="41">
        <f>E127+F127</f>
        <v>514190000</v>
      </c>
    </row>
    <row r="128" spans="1:8" ht="20.100000000000001" customHeight="1" x14ac:dyDescent="0.15">
      <c r="A128" s="62"/>
      <c r="B128" s="63"/>
      <c r="C128" s="63"/>
      <c r="D128" s="18" t="s">
        <v>1</v>
      </c>
      <c r="E128" s="19">
        <v>0</v>
      </c>
      <c r="F128" s="19">
        <f>F124+F126</f>
        <v>513619609</v>
      </c>
      <c r="G128" s="19">
        <v>0</v>
      </c>
      <c r="H128" s="42">
        <f>E128+F128</f>
        <v>513619609</v>
      </c>
    </row>
    <row r="129" spans="1:8" ht="20.100000000000001" customHeight="1" thickBot="1" x14ac:dyDescent="0.2">
      <c r="A129" s="64"/>
      <c r="B129" s="65"/>
      <c r="C129" s="65"/>
      <c r="D129" s="43" t="s">
        <v>12</v>
      </c>
      <c r="E129" s="44">
        <f>E128-E127</f>
        <v>0</v>
      </c>
      <c r="F129" s="44">
        <f>F128-F127</f>
        <v>-570391</v>
      </c>
      <c r="G129" s="44">
        <v>0</v>
      </c>
      <c r="H129" s="45">
        <f>H128-H127</f>
        <v>-570391</v>
      </c>
    </row>
    <row r="130" spans="1:8" ht="50.25" customHeight="1" x14ac:dyDescent="0.2">
      <c r="A130" s="56" t="s">
        <v>5</v>
      </c>
      <c r="B130" s="56"/>
      <c r="C130" s="56"/>
      <c r="D130" s="56"/>
      <c r="E130" s="56"/>
      <c r="F130" s="56"/>
      <c r="G130" s="56"/>
      <c r="H130" s="56"/>
    </row>
  </sheetData>
  <mergeCells count="82">
    <mergeCell ref="A117:A119"/>
    <mergeCell ref="B102:C104"/>
    <mergeCell ref="A120:A122"/>
    <mergeCell ref="B120:B122"/>
    <mergeCell ref="C120:C122"/>
    <mergeCell ref="B105:B113"/>
    <mergeCell ref="A105:A116"/>
    <mergeCell ref="B114:C116"/>
    <mergeCell ref="C96:C98"/>
    <mergeCell ref="A2:H2"/>
    <mergeCell ref="C59:C61"/>
    <mergeCell ref="C62:C64"/>
    <mergeCell ref="B68:B82"/>
    <mergeCell ref="B90:B101"/>
    <mergeCell ref="C99:C101"/>
    <mergeCell ref="B12:B17"/>
    <mergeCell ref="C15:C17"/>
    <mergeCell ref="A24:A32"/>
    <mergeCell ref="C27:C29"/>
    <mergeCell ref="B30:C32"/>
    <mergeCell ref="B24:B29"/>
    <mergeCell ref="A90:A104"/>
    <mergeCell ref="C41:C43"/>
    <mergeCell ref="C44:C46"/>
    <mergeCell ref="A130:H130"/>
    <mergeCell ref="A86:H86"/>
    <mergeCell ref="A36:C36"/>
    <mergeCell ref="C90:C92"/>
    <mergeCell ref="C93:C95"/>
    <mergeCell ref="C105:C107"/>
    <mergeCell ref="C108:C110"/>
    <mergeCell ref="C111:C113"/>
    <mergeCell ref="A88:C88"/>
    <mergeCell ref="G88:G89"/>
    <mergeCell ref="D88:D89"/>
    <mergeCell ref="H88:H89"/>
    <mergeCell ref="C117:C119"/>
    <mergeCell ref="B117:B119"/>
    <mergeCell ref="E39:E40"/>
    <mergeCell ref="F39:F40"/>
    <mergeCell ref="A127:C129"/>
    <mergeCell ref="D4:D5"/>
    <mergeCell ref="B9:C11"/>
    <mergeCell ref="B18:C20"/>
    <mergeCell ref="B21:B23"/>
    <mergeCell ref="C21:C23"/>
    <mergeCell ref="C24:C26"/>
    <mergeCell ref="A33:C35"/>
    <mergeCell ref="D39:D40"/>
    <mergeCell ref="B6:B8"/>
    <mergeCell ref="A6:A11"/>
    <mergeCell ref="C6:C8"/>
    <mergeCell ref="A123:C125"/>
    <mergeCell ref="C71:C73"/>
    <mergeCell ref="B56:B67"/>
    <mergeCell ref="A41:A85"/>
    <mergeCell ref="C47:C49"/>
    <mergeCell ref="C50:C52"/>
    <mergeCell ref="C53:C55"/>
    <mergeCell ref="C56:C58"/>
    <mergeCell ref="C65:C67"/>
    <mergeCell ref="C68:C70"/>
    <mergeCell ref="C80:C82"/>
    <mergeCell ref="B83:C85"/>
    <mergeCell ref="C74:C76"/>
    <mergeCell ref="C77:C79"/>
    <mergeCell ref="A1:H1"/>
    <mergeCell ref="E88:E89"/>
    <mergeCell ref="F88:F89"/>
    <mergeCell ref="A4:C4"/>
    <mergeCell ref="F4:F5"/>
    <mergeCell ref="G4:G5"/>
    <mergeCell ref="E4:E5"/>
    <mergeCell ref="A21:A23"/>
    <mergeCell ref="A12:A20"/>
    <mergeCell ref="A37:H37"/>
    <mergeCell ref="A39:C39"/>
    <mergeCell ref="C12:C14"/>
    <mergeCell ref="G39:G40"/>
    <mergeCell ref="H39:H40"/>
    <mergeCell ref="H4:H5"/>
    <mergeCell ref="B41:B55"/>
  </mergeCells>
  <phoneticPr fontId="1" type="noConversion"/>
  <pageMargins left="0.59055118110236227" right="0.59055118110236227" top="0.78740157480314965" bottom="0.59055118110236227" header="0.78740157480314965" footer="0.3937007874015748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총괄표</vt:lpstr>
      <vt:lpstr>총괄표!Print_Area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bs_jb</dc:creator>
  <cp:lastModifiedBy>pc</cp:lastModifiedBy>
  <cp:revision>244</cp:revision>
  <cp:lastPrinted>2022-02-14T04:10:02Z</cp:lastPrinted>
  <dcterms:created xsi:type="dcterms:W3CDTF">2017-02-09T08:42:58Z</dcterms:created>
  <dcterms:modified xsi:type="dcterms:W3CDTF">2022-03-23T06:18:02Z</dcterms:modified>
</cp:coreProperties>
</file>